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spreadsheetml.sharedStrings+xml" PartName="/xl/sharedStrings.xml"/>
  <Override ContentType="application/vnd.openxmlformats-officedocument.extended-properties+xml" PartName="/docProps/app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SUMEN DISTR" sheetId="1" r:id="rId4"/>
    <sheet state="visible" name="DETALLE DISTR" sheetId="2" r:id="rId5"/>
  </sheets>
  <definedNames/>
  <calcPr/>
</workbook>
</file>

<file path=xl/sharedStrings.xml><?xml version="1.0" encoding="utf-8"?>
<sst xmlns="http://schemas.openxmlformats.org/spreadsheetml/2006/main" count="154" uniqueCount="81">
  <si>
    <t>UUNN</t>
  </si>
  <si>
    <t>SOLICITADAS EN LA UUNN</t>
  </si>
  <si>
    <t>CANT TOTAL ASIGNADA</t>
  </si>
  <si>
    <t>DIF ABS</t>
  </si>
  <si>
    <t>DIF %</t>
  </si>
  <si>
    <t>AMBA I</t>
  </si>
  <si>
    <t>Buenos Aires</t>
  </si>
  <si>
    <t>General San Martin</t>
  </si>
  <si>
    <t>Tecnológica</t>
  </si>
  <si>
    <t>General Sarmiento</t>
  </si>
  <si>
    <t>Lanus</t>
  </si>
  <si>
    <t>Tres de Febrero</t>
  </si>
  <si>
    <t>De las Artes</t>
  </si>
  <si>
    <t>Lomas de Zamora</t>
  </si>
  <si>
    <t>Lujan</t>
  </si>
  <si>
    <t>Guillermo Brown</t>
  </si>
  <si>
    <t>Moreno</t>
  </si>
  <si>
    <t>Avellaneda</t>
  </si>
  <si>
    <t>Scalabrini Ortiz</t>
  </si>
  <si>
    <t>La Matanza</t>
  </si>
  <si>
    <t>Del Oeste</t>
  </si>
  <si>
    <t>Hurlingham</t>
  </si>
  <si>
    <t>José Clemente Paz</t>
  </si>
  <si>
    <t>AMBA II</t>
  </si>
  <si>
    <t>La Plata</t>
  </si>
  <si>
    <t>Quilmes</t>
  </si>
  <si>
    <t>Arturo Jauretche</t>
  </si>
  <si>
    <t>Pedagógica Nacional</t>
  </si>
  <si>
    <t>BONAER</t>
  </si>
  <si>
    <t>Mar del Plata</t>
  </si>
  <si>
    <t>Sur</t>
  </si>
  <si>
    <t>Centro</t>
  </si>
  <si>
    <t>La Pampa</t>
  </si>
  <si>
    <t>San Antonio de Areco</t>
  </si>
  <si>
    <t>Noroeste</t>
  </si>
  <si>
    <t>CUYO</t>
  </si>
  <si>
    <t>Cuyo</t>
  </si>
  <si>
    <t>San Juan</t>
  </si>
  <si>
    <t>San Luis</t>
  </si>
  <si>
    <t>Villa Mercedes</t>
  </si>
  <si>
    <t>Comechingones</t>
  </si>
  <si>
    <t>CENTRO</t>
  </si>
  <si>
    <t>Córdoba</t>
  </si>
  <si>
    <t>Río Cuarto</t>
  </si>
  <si>
    <t>Villa María</t>
  </si>
  <si>
    <t>CENT ESTE</t>
  </si>
  <si>
    <t>Litoral</t>
  </si>
  <si>
    <t>Rosario</t>
  </si>
  <si>
    <t>Entre Ríos</t>
  </si>
  <si>
    <t>Rafaela</t>
  </si>
  <si>
    <t>NOA</t>
  </si>
  <si>
    <t>Tucumán</t>
  </si>
  <si>
    <t>Catamarca</t>
  </si>
  <si>
    <t>Santiago del Estero</t>
  </si>
  <si>
    <t>La Rioja</t>
  </si>
  <si>
    <t>Chilecito</t>
  </si>
  <si>
    <t>NEA</t>
  </si>
  <si>
    <t>Nordeste</t>
  </si>
  <si>
    <t>Misiones</t>
  </si>
  <si>
    <t>Alto Uruguay</t>
  </si>
  <si>
    <t>Chaco Austral</t>
  </si>
  <si>
    <t>Formosa</t>
  </si>
  <si>
    <t>PUNA</t>
  </si>
  <si>
    <t>Salta</t>
  </si>
  <si>
    <t>Jujuy</t>
  </si>
  <si>
    <t>PATA I</t>
  </si>
  <si>
    <t>Comahue</t>
  </si>
  <si>
    <t>Río Negro</t>
  </si>
  <si>
    <t>PATA II</t>
  </si>
  <si>
    <t>Tierra del Fuego</t>
  </si>
  <si>
    <t>La Patagonia Austral</t>
  </si>
  <si>
    <t>PATA III</t>
  </si>
  <si>
    <t>La Patagonia San Juan Bosco</t>
  </si>
  <si>
    <t>Total general</t>
  </si>
  <si>
    <t>Solicitadas por region</t>
  </si>
  <si>
    <t>SOLICITADAS</t>
  </si>
  <si>
    <t>PISO</t>
  </si>
  <si>
    <t>% SOLIC</t>
  </si>
  <si>
    <t>CANT SOLIC</t>
  </si>
  <si>
    <t>CANT TOTAL</t>
  </si>
  <si>
    <t>DIF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</si>
</sst>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2">
    <font>
      <sz val="11.0"/>
      <color rgb="FF000000"/>
      <name val="Calibri"/>
    </font>
    <font>
      <b/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A8D08D"/>
        <bgColor rgb="FFA8D08D"/>
      </patternFill>
    </fill>
  </fills>
  <borders count="18">
    <border>
      <left/>
      <right/>
      <top/>
      <bottom/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/>
    </xf>
    <xf borderId="1" fillId="0" fontId="0" numFmtId="0" xfId="0" applyBorder="1" applyFont="1"/>
    <xf borderId="2" fillId="0" fontId="1" numFmtId="0" xfId="0" applyAlignment="1" applyBorder="1" applyFont="1">
      <alignment horizontal="center"/>
    </xf>
    <xf borderId="3" fillId="0" fontId="1" numFmtId="0" xfId="0" applyAlignment="1" applyBorder="1" applyFont="1">
      <alignment horizontal="center" wrapText="1"/>
    </xf>
    <xf borderId="3" fillId="0" fontId="1" numFmtId="0" xfId="0" applyAlignment="1" applyBorder="1" applyFont="1">
      <alignment horizontal="center"/>
    </xf>
    <xf borderId="4" fillId="0" fontId="1" numFmtId="0" xfId="0" applyAlignment="1" applyBorder="1" applyFont="1">
      <alignment horizontal="center"/>
    </xf>
    <xf borderId="5" fillId="0" fontId="0" numFmtId="0" xfId="0" applyBorder="1" applyFont="1"/>
    <xf borderId="6" fillId="0" fontId="0" numFmtId="0" xfId="0" applyBorder="1" applyFont="1"/>
    <xf borderId="6" fillId="2" fontId="0" numFmtId="0" xfId="0" applyBorder="1" applyFill="1" applyFont="1"/>
    <xf borderId="7" fillId="0" fontId="0" numFmtId="164" xfId="0" applyBorder="1" applyFont="1" applyNumberFormat="1"/>
    <xf borderId="8" fillId="0" fontId="0" numFmtId="0" xfId="0" applyBorder="1" applyFont="1"/>
    <xf borderId="9" fillId="0" fontId="0" numFmtId="0" xfId="0" applyBorder="1" applyFont="1"/>
    <xf borderId="9" fillId="2" fontId="0" numFmtId="0" xfId="0" applyBorder="1" applyFont="1"/>
    <xf borderId="10" fillId="0" fontId="0" numFmtId="164" xfId="0" applyBorder="1" applyFont="1" applyNumberFormat="1"/>
    <xf borderId="11" fillId="0" fontId="0" numFmtId="0" xfId="0" applyBorder="1" applyFont="1"/>
    <xf borderId="12" fillId="0" fontId="0" numFmtId="0" xfId="0" applyBorder="1" applyFont="1"/>
    <xf borderId="12" fillId="2" fontId="0" numFmtId="0" xfId="0" applyBorder="1" applyFont="1"/>
    <xf borderId="13" fillId="0" fontId="0" numFmtId="164" xfId="0" applyBorder="1" applyFont="1" applyNumberFormat="1"/>
    <xf borderId="0" fillId="0" fontId="0" numFmtId="0" xfId="0" applyFont="1"/>
    <xf borderId="14" fillId="0" fontId="0" numFmtId="0" xfId="0" applyBorder="1" applyFont="1"/>
    <xf borderId="15" fillId="0" fontId="0" numFmtId="0" xfId="0" applyBorder="1" applyFont="1"/>
    <xf borderId="15" fillId="2" fontId="0" numFmtId="0" xfId="0" applyBorder="1" applyFont="1"/>
    <xf borderId="16" fillId="0" fontId="0" numFmtId="164" xfId="0" applyBorder="1" applyFont="1" applyNumberFormat="1"/>
    <xf borderId="3" fillId="0" fontId="1" numFmtId="0" xfId="0" applyBorder="1" applyFont="1"/>
    <xf borderId="3" fillId="2" fontId="1" numFmtId="0" xfId="0" applyBorder="1" applyFont="1"/>
    <xf borderId="4" fillId="0" fontId="1" numFmtId="164" xfId="0" applyBorder="1" applyFont="1" applyNumberFormat="1"/>
    <xf borderId="0" fillId="3" fontId="0" numFmtId="0" xfId="0" applyBorder="1" applyFill="1" applyFont="1"/>
    <xf borderId="0" fillId="3" fontId="0" numFmtId="164" xfId="0" applyBorder="1" applyFont="1" applyNumberFormat="1"/>
    <xf borderId="17" fillId="0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styles" Target="styles.xml"/><Relationship Id="rId5" Type="http://schemas.openxmlformats.org/officeDocument/2006/relationships/worksheet" Target="worksheets/sheet2.xml"/><Relationship Id="rId4" Type="http://schemas.openxmlformats.org/officeDocument/2006/relationships/worksheet" Target="worksheets/sheet1.xml"/><Relationship Id="rId1" Type="http://schemas.openxmlformats.org/officeDocument/2006/relationships/theme" Target="theme/theme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10.71"/>
    <col customWidth="1" min="2" max="2" width="28.43"/>
    <col customWidth="1" min="3" max="3" width="12.43"/>
    <col customWidth="1" min="4" max="4" width="15.57"/>
    <col customWidth="1" min="5" max="13" width="10.71"/>
  </cols>
  <sheetData>
    <row r="1" ht="15.75" customHeight="1"/>
    <row r="2" ht="30.75" customHeight="1">
      <c r="A2" s="1"/>
      <c r="B2" s="2" t="s">
        <v>0</v>
      </c>
      <c r="C2" s="3" t="s">
        <v>1</v>
      </c>
      <c r="D2" s="3" t="s">
        <v>2</v>
      </c>
      <c r="E2" s="4" t="s">
        <v>3</v>
      </c>
      <c r="F2" s="5" t="s">
        <v>4</v>
      </c>
    </row>
    <row r="3">
      <c r="A3" s="6" t="s">
        <v>5</v>
      </c>
      <c r="B3" s="7" t="s">
        <v>6</v>
      </c>
      <c r="C3" s="7">
        <v>119.0</v>
      </c>
      <c r="D3" s="8">
        <v>73.0</v>
      </c>
      <c r="E3" s="7" t="str">
        <f t="shared" ref="E3:E58" si="1">-C3+D3</f>
        <v>-46</v>
      </c>
      <c r="F3" s="9" t="str">
        <f t="shared" ref="F3:F11" si="2">E3/C3</f>
        <v>-38.7%</v>
      </c>
    </row>
    <row r="4">
      <c r="A4" s="10">
        <v>2.0</v>
      </c>
      <c r="B4" s="11" t="s">
        <v>7</v>
      </c>
      <c r="C4" s="11">
        <v>14.0</v>
      </c>
      <c r="D4" s="12">
        <v>11.0</v>
      </c>
      <c r="E4" s="11" t="str">
        <f t="shared" si="1"/>
        <v>-3</v>
      </c>
      <c r="F4" s="13" t="str">
        <f t="shared" si="2"/>
        <v>-21.4%</v>
      </c>
    </row>
    <row r="5">
      <c r="A5" s="10">
        <v>3.0</v>
      </c>
      <c r="B5" s="11" t="s">
        <v>8</v>
      </c>
      <c r="C5" s="11">
        <v>8.0</v>
      </c>
      <c r="D5" s="12">
        <v>9.0</v>
      </c>
      <c r="E5" s="11" t="str">
        <f t="shared" si="1"/>
        <v>1</v>
      </c>
      <c r="F5" s="13" t="str">
        <f t="shared" si="2"/>
        <v>12.5%</v>
      </c>
    </row>
    <row r="6">
      <c r="A6" s="10">
        <v>4.0</v>
      </c>
      <c r="B6" s="11" t="s">
        <v>9</v>
      </c>
      <c r="C6" s="11">
        <v>3.0</v>
      </c>
      <c r="D6" s="12">
        <v>5.0</v>
      </c>
      <c r="E6" s="11" t="str">
        <f t="shared" si="1"/>
        <v>2</v>
      </c>
      <c r="F6" s="13" t="str">
        <f t="shared" si="2"/>
        <v>66.7%</v>
      </c>
    </row>
    <row r="7">
      <c r="A7" s="10">
        <v>5.0</v>
      </c>
      <c r="B7" s="11" t="s">
        <v>10</v>
      </c>
      <c r="C7" s="11">
        <v>2.0</v>
      </c>
      <c r="D7" s="12">
        <v>4.0</v>
      </c>
      <c r="E7" s="11" t="str">
        <f t="shared" si="1"/>
        <v>2</v>
      </c>
      <c r="F7" s="13" t="str">
        <f t="shared" si="2"/>
        <v>100.0%</v>
      </c>
    </row>
    <row r="8">
      <c r="A8" s="10">
        <v>6.0</v>
      </c>
      <c r="B8" s="11" t="s">
        <v>11</v>
      </c>
      <c r="C8" s="11">
        <v>2.0</v>
      </c>
      <c r="D8" s="12">
        <v>4.0</v>
      </c>
      <c r="E8" s="11" t="str">
        <f t="shared" si="1"/>
        <v>2</v>
      </c>
      <c r="F8" s="13" t="str">
        <f t="shared" si="2"/>
        <v>100.0%</v>
      </c>
    </row>
    <row r="9">
      <c r="A9" s="10">
        <v>7.0</v>
      </c>
      <c r="B9" s="11" t="s">
        <v>12</v>
      </c>
      <c r="C9" s="11">
        <v>1.0</v>
      </c>
      <c r="D9" s="12">
        <v>4.0</v>
      </c>
      <c r="E9" s="11" t="str">
        <f t="shared" si="1"/>
        <v>3</v>
      </c>
      <c r="F9" s="13" t="str">
        <f t="shared" si="2"/>
        <v>300.0%</v>
      </c>
    </row>
    <row r="10">
      <c r="A10" s="10">
        <v>8.0</v>
      </c>
      <c r="B10" s="11" t="s">
        <v>13</v>
      </c>
      <c r="C10" s="11">
        <v>1.0</v>
      </c>
      <c r="D10" s="12">
        <v>4.0</v>
      </c>
      <c r="E10" s="11" t="str">
        <f t="shared" si="1"/>
        <v>3</v>
      </c>
      <c r="F10" s="13" t="str">
        <f t="shared" si="2"/>
        <v>300.0%</v>
      </c>
    </row>
    <row r="11">
      <c r="A11" s="10">
        <v>9.0</v>
      </c>
      <c r="B11" s="11" t="s">
        <v>14</v>
      </c>
      <c r="C11" s="11">
        <v>1.0</v>
      </c>
      <c r="D11" s="12">
        <v>4.0</v>
      </c>
      <c r="E11" s="11" t="str">
        <f t="shared" si="1"/>
        <v>3</v>
      </c>
      <c r="F11" s="13" t="str">
        <f t="shared" si="2"/>
        <v>300.0%</v>
      </c>
    </row>
    <row r="12">
      <c r="A12" s="10">
        <v>10.0</v>
      </c>
      <c r="B12" s="11" t="s">
        <v>15</v>
      </c>
      <c r="C12" s="11"/>
      <c r="D12" s="12">
        <v>3.0</v>
      </c>
      <c r="E12" s="11" t="str">
        <f t="shared" si="1"/>
        <v>3</v>
      </c>
      <c r="F12" s="13"/>
    </row>
    <row r="13">
      <c r="A13" s="10">
        <v>11.0</v>
      </c>
      <c r="B13" s="11" t="s">
        <v>16</v>
      </c>
      <c r="C13" s="11"/>
      <c r="D13" s="12">
        <v>3.0</v>
      </c>
      <c r="E13" s="11" t="str">
        <f t="shared" si="1"/>
        <v>3</v>
      </c>
      <c r="F13" s="13"/>
    </row>
    <row r="14">
      <c r="A14" s="10">
        <v>12.0</v>
      </c>
      <c r="B14" s="11" t="s">
        <v>17</v>
      </c>
      <c r="C14" s="11"/>
      <c r="D14" s="12">
        <v>3.0</v>
      </c>
      <c r="E14" s="11" t="str">
        <f t="shared" si="1"/>
        <v>3</v>
      </c>
      <c r="F14" s="13"/>
    </row>
    <row r="15">
      <c r="A15" s="10">
        <v>13.0</v>
      </c>
      <c r="B15" s="11" t="s">
        <v>18</v>
      </c>
      <c r="C15" s="11"/>
      <c r="D15" s="12">
        <v>3.0</v>
      </c>
      <c r="E15" s="11" t="str">
        <f t="shared" si="1"/>
        <v>3</v>
      </c>
      <c r="F15" s="13"/>
    </row>
    <row r="16">
      <c r="A16" s="10">
        <v>14.0</v>
      </c>
      <c r="B16" s="11" t="s">
        <v>19</v>
      </c>
      <c r="C16" s="11"/>
      <c r="D16" s="12">
        <v>3.0</v>
      </c>
      <c r="E16" s="11" t="str">
        <f t="shared" si="1"/>
        <v>3</v>
      </c>
      <c r="F16" s="13"/>
    </row>
    <row r="17">
      <c r="A17" s="10">
        <v>15.0</v>
      </c>
      <c r="B17" s="11" t="s">
        <v>20</v>
      </c>
      <c r="C17" s="11"/>
      <c r="D17" s="12">
        <v>3.0</v>
      </c>
      <c r="E17" s="11" t="str">
        <f t="shared" si="1"/>
        <v>3</v>
      </c>
      <c r="F17" s="13"/>
    </row>
    <row r="18">
      <c r="A18" s="10">
        <v>16.0</v>
      </c>
      <c r="B18" s="11" t="s">
        <v>21</v>
      </c>
      <c r="C18" s="11"/>
      <c r="D18" s="12">
        <v>3.0</v>
      </c>
      <c r="E18" s="11" t="str">
        <f t="shared" si="1"/>
        <v>3</v>
      </c>
      <c r="F18" s="13"/>
    </row>
    <row r="19" ht="15.75" customHeight="1">
      <c r="A19" s="14">
        <v>17.0</v>
      </c>
      <c r="B19" s="15" t="s">
        <v>22</v>
      </c>
      <c r="C19" s="15"/>
      <c r="D19" s="16">
        <v>3.0</v>
      </c>
      <c r="E19" s="15" t="str">
        <f t="shared" si="1"/>
        <v>3</v>
      </c>
      <c r="F19" s="17"/>
      <c r="G19" s="18"/>
      <c r="H19" s="18"/>
      <c r="I19" s="18"/>
      <c r="J19" s="18"/>
      <c r="K19" s="18"/>
      <c r="L19" s="18"/>
      <c r="M19" s="18"/>
    </row>
    <row r="20">
      <c r="A20" s="6" t="s">
        <v>23</v>
      </c>
      <c r="B20" s="7" t="s">
        <v>24</v>
      </c>
      <c r="C20" s="7">
        <v>38.0</v>
      </c>
      <c r="D20" s="8">
        <v>25.0</v>
      </c>
      <c r="E20" s="7" t="str">
        <f t="shared" si="1"/>
        <v>-13</v>
      </c>
      <c r="F20" s="9" t="str">
        <f t="shared" ref="F20:F22" si="3">E20/C20</f>
        <v>-34.2%</v>
      </c>
    </row>
    <row r="21">
      <c r="A21" s="10">
        <v>19.0</v>
      </c>
      <c r="B21" s="11" t="s">
        <v>25</v>
      </c>
      <c r="C21" s="11">
        <v>10.0</v>
      </c>
      <c r="D21" s="12">
        <v>9.0</v>
      </c>
      <c r="E21" s="11" t="str">
        <f t="shared" si="1"/>
        <v>-1</v>
      </c>
      <c r="F21" s="13" t="str">
        <f t="shared" si="3"/>
        <v>-10.0%</v>
      </c>
    </row>
    <row r="22">
      <c r="A22" s="10">
        <v>20.0</v>
      </c>
      <c r="B22" s="11" t="s">
        <v>26</v>
      </c>
      <c r="C22" s="11">
        <v>2.0</v>
      </c>
      <c r="D22" s="12">
        <v>4.0</v>
      </c>
      <c r="E22" s="11" t="str">
        <f t="shared" si="1"/>
        <v>2</v>
      </c>
      <c r="F22" s="13" t="str">
        <f t="shared" si="3"/>
        <v>100.0%</v>
      </c>
    </row>
    <row r="23" ht="15.75" customHeight="1">
      <c r="A23" s="14">
        <v>21.0</v>
      </c>
      <c r="B23" s="15" t="s">
        <v>27</v>
      </c>
      <c r="C23" s="15"/>
      <c r="D23" s="16">
        <v>3.0</v>
      </c>
      <c r="E23" s="15" t="str">
        <f t="shared" si="1"/>
        <v>3</v>
      </c>
      <c r="F23" s="17"/>
      <c r="G23" s="18"/>
      <c r="H23" s="18"/>
      <c r="I23" s="18"/>
      <c r="J23" s="18"/>
      <c r="K23" s="18"/>
      <c r="L23" s="18"/>
      <c r="M23" s="18"/>
    </row>
    <row r="24">
      <c r="A24" s="6" t="s">
        <v>28</v>
      </c>
      <c r="B24" s="7" t="s">
        <v>29</v>
      </c>
      <c r="C24" s="7">
        <v>28.0</v>
      </c>
      <c r="D24" s="8">
        <v>20.0</v>
      </c>
      <c r="E24" s="7" t="str">
        <f t="shared" si="1"/>
        <v>-8</v>
      </c>
      <c r="F24" s="9" t="str">
        <f t="shared" ref="F24:F27" si="4">E24/C24</f>
        <v>-28.6%</v>
      </c>
    </row>
    <row r="25">
      <c r="A25" s="10">
        <v>23.0</v>
      </c>
      <c r="B25" s="11" t="s">
        <v>30</v>
      </c>
      <c r="C25" s="11">
        <v>23.0</v>
      </c>
      <c r="D25" s="12">
        <v>17.0</v>
      </c>
      <c r="E25" s="11" t="str">
        <f t="shared" si="1"/>
        <v>-6</v>
      </c>
      <c r="F25" s="13" t="str">
        <f t="shared" si="4"/>
        <v>-26.1%</v>
      </c>
    </row>
    <row r="26">
      <c r="A26" s="10">
        <v>24.0</v>
      </c>
      <c r="B26" s="11" t="s">
        <v>31</v>
      </c>
      <c r="C26" s="11">
        <v>8.0</v>
      </c>
      <c r="D26" s="12">
        <v>8.0</v>
      </c>
      <c r="E26" s="11" t="str">
        <f t="shared" si="1"/>
        <v>0</v>
      </c>
      <c r="F26" s="13" t="str">
        <f t="shared" si="4"/>
        <v>0.0%</v>
      </c>
    </row>
    <row r="27">
      <c r="A27" s="10">
        <v>25.0</v>
      </c>
      <c r="B27" s="11" t="s">
        <v>32</v>
      </c>
      <c r="C27" s="11">
        <v>4.0</v>
      </c>
      <c r="D27" s="12">
        <v>5.0</v>
      </c>
      <c r="E27" s="11" t="str">
        <f t="shared" si="1"/>
        <v>1</v>
      </c>
      <c r="F27" s="13" t="str">
        <f t="shared" si="4"/>
        <v>25.0%</v>
      </c>
    </row>
    <row r="28">
      <c r="A28" s="10">
        <v>26.0</v>
      </c>
      <c r="B28" s="11" t="s">
        <v>33</v>
      </c>
      <c r="C28" s="11"/>
      <c r="D28" s="12">
        <v>3.0</v>
      </c>
      <c r="E28" s="11" t="str">
        <f t="shared" si="1"/>
        <v>3</v>
      </c>
      <c r="F28" s="13"/>
    </row>
    <row r="29" ht="15.75" customHeight="1">
      <c r="A29" s="14">
        <v>27.0</v>
      </c>
      <c r="B29" s="15" t="s">
        <v>34</v>
      </c>
      <c r="C29" s="15"/>
      <c r="D29" s="16">
        <v>3.0</v>
      </c>
      <c r="E29" s="15" t="str">
        <f t="shared" si="1"/>
        <v>3</v>
      </c>
      <c r="F29" s="17"/>
    </row>
    <row r="30">
      <c r="A30" s="6" t="s">
        <v>35</v>
      </c>
      <c r="B30" s="7" t="s">
        <v>36</v>
      </c>
      <c r="C30" s="7">
        <v>14.0</v>
      </c>
      <c r="D30" s="8">
        <v>11.0</v>
      </c>
      <c r="E30" s="7" t="str">
        <f t="shared" si="1"/>
        <v>-3</v>
      </c>
      <c r="F30" s="9" t="str">
        <f t="shared" ref="F30:F32" si="5">E30/C30</f>
        <v>-21.4%</v>
      </c>
    </row>
    <row r="31">
      <c r="A31" s="10">
        <v>29.0</v>
      </c>
      <c r="B31" s="11" t="s">
        <v>37</v>
      </c>
      <c r="C31" s="11">
        <v>6.0</v>
      </c>
      <c r="D31" s="12">
        <v>7.0</v>
      </c>
      <c r="E31" s="11" t="str">
        <f t="shared" si="1"/>
        <v>1</v>
      </c>
      <c r="F31" s="13" t="str">
        <f t="shared" si="5"/>
        <v>16.7%</v>
      </c>
    </row>
    <row r="32">
      <c r="A32" s="10">
        <v>30.0</v>
      </c>
      <c r="B32" s="11" t="s">
        <v>38</v>
      </c>
      <c r="C32" s="11">
        <v>5.0</v>
      </c>
      <c r="D32" s="12">
        <v>6.0</v>
      </c>
      <c r="E32" s="11" t="str">
        <f t="shared" si="1"/>
        <v>1</v>
      </c>
      <c r="F32" s="13" t="str">
        <f t="shared" si="5"/>
        <v>20.0%</v>
      </c>
    </row>
    <row r="33">
      <c r="A33" s="10">
        <v>31.0</v>
      </c>
      <c r="B33" s="11" t="s">
        <v>39</v>
      </c>
      <c r="C33" s="11"/>
      <c r="D33" s="12">
        <v>3.0</v>
      </c>
      <c r="E33" s="11" t="str">
        <f t="shared" si="1"/>
        <v>3</v>
      </c>
      <c r="F33" s="13"/>
    </row>
    <row r="34" ht="15.75" customHeight="1">
      <c r="A34" s="14">
        <v>32.0</v>
      </c>
      <c r="B34" s="15" t="s">
        <v>40</v>
      </c>
      <c r="C34" s="15"/>
      <c r="D34" s="16">
        <v>3.0</v>
      </c>
      <c r="E34" s="15" t="str">
        <f t="shared" si="1"/>
        <v>3</v>
      </c>
      <c r="F34" s="17"/>
    </row>
    <row r="35">
      <c r="A35" s="6" t="s">
        <v>41</v>
      </c>
      <c r="B35" s="7" t="s">
        <v>42</v>
      </c>
      <c r="C35" s="7">
        <v>29.0</v>
      </c>
      <c r="D35" s="8">
        <v>20.0</v>
      </c>
      <c r="E35" s="7" t="str">
        <f t="shared" si="1"/>
        <v>-9</v>
      </c>
      <c r="F35" s="9" t="str">
        <f t="shared" ref="F35:F40" si="6">E35/C35</f>
        <v>-31.0%</v>
      </c>
    </row>
    <row r="36">
      <c r="A36" s="10">
        <v>34.0</v>
      </c>
      <c r="B36" s="11" t="s">
        <v>43</v>
      </c>
      <c r="C36" s="11">
        <v>7.0</v>
      </c>
      <c r="D36" s="12">
        <v>7.0</v>
      </c>
      <c r="E36" s="11" t="str">
        <f t="shared" si="1"/>
        <v>0</v>
      </c>
      <c r="F36" s="13" t="str">
        <f t="shared" si="6"/>
        <v>0.0%</v>
      </c>
    </row>
    <row r="37" ht="15.75" customHeight="1">
      <c r="A37" s="14">
        <v>35.0</v>
      </c>
      <c r="B37" s="15" t="s">
        <v>44</v>
      </c>
      <c r="C37" s="15">
        <v>4.0</v>
      </c>
      <c r="D37" s="16">
        <v>5.0</v>
      </c>
      <c r="E37" s="15" t="str">
        <f t="shared" si="1"/>
        <v>1</v>
      </c>
      <c r="F37" s="17" t="str">
        <f t="shared" si="6"/>
        <v>25.0%</v>
      </c>
    </row>
    <row r="38">
      <c r="A38" s="6" t="s">
        <v>45</v>
      </c>
      <c r="B38" s="7" t="s">
        <v>46</v>
      </c>
      <c r="C38" s="7">
        <v>20.0</v>
      </c>
      <c r="D38" s="8">
        <v>15.0</v>
      </c>
      <c r="E38" s="7" t="str">
        <f t="shared" si="1"/>
        <v>-5</v>
      </c>
      <c r="F38" s="9" t="str">
        <f t="shared" si="6"/>
        <v>-25.0%</v>
      </c>
    </row>
    <row r="39">
      <c r="A39" s="10">
        <v>37.0</v>
      </c>
      <c r="B39" s="11" t="s">
        <v>47</v>
      </c>
      <c r="C39" s="11">
        <v>14.0</v>
      </c>
      <c r="D39" s="12">
        <v>11.0</v>
      </c>
      <c r="E39" s="11" t="str">
        <f t="shared" si="1"/>
        <v>-3</v>
      </c>
      <c r="F39" s="13" t="str">
        <f t="shared" si="6"/>
        <v>-21.4%</v>
      </c>
    </row>
    <row r="40">
      <c r="A40" s="10">
        <v>38.0</v>
      </c>
      <c r="B40" s="11" t="s">
        <v>48</v>
      </c>
      <c r="C40" s="11">
        <v>2.0</v>
      </c>
      <c r="D40" s="12">
        <v>4.0</v>
      </c>
      <c r="E40" s="11" t="str">
        <f t="shared" si="1"/>
        <v>2</v>
      </c>
      <c r="F40" s="13" t="str">
        <f t="shared" si="6"/>
        <v>100.0%</v>
      </c>
    </row>
    <row r="41" ht="15.75" customHeight="1">
      <c r="A41" s="14">
        <v>39.0</v>
      </c>
      <c r="B41" s="15" t="s">
        <v>49</v>
      </c>
      <c r="C41" s="15"/>
      <c r="D41" s="16">
        <v>3.0</v>
      </c>
      <c r="E41" s="15" t="str">
        <f t="shared" si="1"/>
        <v>3</v>
      </c>
      <c r="F41" s="17"/>
    </row>
    <row r="42">
      <c r="A42" s="6" t="s">
        <v>50</v>
      </c>
      <c r="B42" s="7" t="s">
        <v>51</v>
      </c>
      <c r="C42" s="7">
        <v>11.0</v>
      </c>
      <c r="D42" s="8">
        <v>9.0</v>
      </c>
      <c r="E42" s="7" t="str">
        <f t="shared" si="1"/>
        <v>-2</v>
      </c>
      <c r="F42" s="9" t="str">
        <f t="shared" ref="F42:F44" si="7">E42/C42</f>
        <v>-18.2%</v>
      </c>
    </row>
    <row r="43">
      <c r="A43" s="10">
        <v>41.0</v>
      </c>
      <c r="B43" s="11" t="s">
        <v>52</v>
      </c>
      <c r="C43" s="11">
        <v>2.0</v>
      </c>
      <c r="D43" s="12">
        <v>4.0</v>
      </c>
      <c r="E43" s="11" t="str">
        <f t="shared" si="1"/>
        <v>2</v>
      </c>
      <c r="F43" s="13" t="str">
        <f t="shared" si="7"/>
        <v>100.0%</v>
      </c>
    </row>
    <row r="44">
      <c r="A44" s="10">
        <v>42.0</v>
      </c>
      <c r="B44" s="11" t="s">
        <v>53</v>
      </c>
      <c r="C44" s="11">
        <v>2.0</v>
      </c>
      <c r="D44" s="12">
        <v>4.0</v>
      </c>
      <c r="E44" s="11" t="str">
        <f t="shared" si="1"/>
        <v>2</v>
      </c>
      <c r="F44" s="13" t="str">
        <f t="shared" si="7"/>
        <v>100.0%</v>
      </c>
    </row>
    <row r="45">
      <c r="A45" s="10">
        <v>43.0</v>
      </c>
      <c r="B45" s="11" t="s">
        <v>54</v>
      </c>
      <c r="C45" s="11"/>
      <c r="D45" s="12">
        <v>3.0</v>
      </c>
      <c r="E45" s="11" t="str">
        <f t="shared" si="1"/>
        <v>3</v>
      </c>
      <c r="F45" s="13"/>
    </row>
    <row r="46" ht="15.75" customHeight="1">
      <c r="A46" s="14">
        <v>44.0</v>
      </c>
      <c r="B46" s="15" t="s">
        <v>55</v>
      </c>
      <c r="C46" s="15"/>
      <c r="D46" s="16">
        <v>3.0</v>
      </c>
      <c r="E46" s="15" t="str">
        <f t="shared" si="1"/>
        <v>3</v>
      </c>
      <c r="F46" s="17"/>
    </row>
    <row r="47">
      <c r="A47" s="6" t="s">
        <v>56</v>
      </c>
      <c r="B47" s="7" t="s">
        <v>57</v>
      </c>
      <c r="C47" s="7">
        <v>7.0</v>
      </c>
      <c r="D47" s="8">
        <v>7.0</v>
      </c>
      <c r="E47" s="7" t="str">
        <f t="shared" si="1"/>
        <v>0</v>
      </c>
      <c r="F47" s="9" t="str">
        <f t="shared" ref="F47:F48" si="8">E47/C47</f>
        <v>0.0%</v>
      </c>
    </row>
    <row r="48">
      <c r="A48" s="10">
        <v>46.0</v>
      </c>
      <c r="B48" s="11" t="s">
        <v>58</v>
      </c>
      <c r="C48" s="11">
        <v>2.0</v>
      </c>
      <c r="D48" s="12">
        <v>4.0</v>
      </c>
      <c r="E48" s="11" t="str">
        <f t="shared" si="1"/>
        <v>2</v>
      </c>
      <c r="F48" s="13" t="str">
        <f t="shared" si="8"/>
        <v>100.0%</v>
      </c>
    </row>
    <row r="49">
      <c r="A49" s="10">
        <v>47.0</v>
      </c>
      <c r="B49" s="11" t="s">
        <v>59</v>
      </c>
      <c r="C49" s="11"/>
      <c r="D49" s="12">
        <v>3.0</v>
      </c>
      <c r="E49" s="11" t="str">
        <f t="shared" si="1"/>
        <v>3</v>
      </c>
      <c r="F49" s="13"/>
    </row>
    <row r="50">
      <c r="A50" s="10">
        <v>48.0</v>
      </c>
      <c r="B50" s="11" t="s">
        <v>60</v>
      </c>
      <c r="C50" s="11"/>
      <c r="D50" s="12">
        <v>3.0</v>
      </c>
      <c r="E50" s="11" t="str">
        <f t="shared" si="1"/>
        <v>3</v>
      </c>
      <c r="F50" s="13"/>
    </row>
    <row r="51" ht="15.75" customHeight="1">
      <c r="A51" s="14">
        <v>49.0</v>
      </c>
      <c r="B51" s="15" t="s">
        <v>61</v>
      </c>
      <c r="C51" s="15"/>
      <c r="D51" s="16">
        <v>3.0</v>
      </c>
      <c r="E51" s="15" t="str">
        <f t="shared" si="1"/>
        <v>3</v>
      </c>
      <c r="F51" s="17"/>
    </row>
    <row r="52">
      <c r="A52" s="6" t="s">
        <v>62</v>
      </c>
      <c r="B52" s="7" t="s">
        <v>63</v>
      </c>
      <c r="C52" s="7">
        <v>5.0</v>
      </c>
      <c r="D52" s="8">
        <v>6.0</v>
      </c>
      <c r="E52" s="7" t="str">
        <f t="shared" si="1"/>
        <v>1</v>
      </c>
      <c r="F52" s="9" t="str">
        <f t="shared" ref="F52:F55" si="9">E52/C52</f>
        <v>20.0%</v>
      </c>
    </row>
    <row r="53" ht="15.75" customHeight="1">
      <c r="A53" s="14">
        <v>51.0</v>
      </c>
      <c r="B53" s="15" t="s">
        <v>64</v>
      </c>
      <c r="C53" s="15">
        <v>2.0</v>
      </c>
      <c r="D53" s="16">
        <v>4.0</v>
      </c>
      <c r="E53" s="15" t="str">
        <f t="shared" si="1"/>
        <v>2</v>
      </c>
      <c r="F53" s="17" t="str">
        <f t="shared" si="9"/>
        <v>100.0%</v>
      </c>
    </row>
    <row r="54">
      <c r="A54" s="6" t="s">
        <v>65</v>
      </c>
      <c r="B54" s="7" t="s">
        <v>66</v>
      </c>
      <c r="C54" s="7">
        <v>9.0</v>
      </c>
      <c r="D54" s="8">
        <v>8.0</v>
      </c>
      <c r="E54" s="7" t="str">
        <f t="shared" si="1"/>
        <v>-1</v>
      </c>
      <c r="F54" s="9" t="str">
        <f t="shared" si="9"/>
        <v>-11.1%</v>
      </c>
    </row>
    <row r="55" ht="15.75" customHeight="1">
      <c r="A55" s="14">
        <v>53.0</v>
      </c>
      <c r="B55" s="15" t="s">
        <v>67</v>
      </c>
      <c r="C55" s="15">
        <v>4.0</v>
      </c>
      <c r="D55" s="16">
        <v>5.0</v>
      </c>
      <c r="E55" s="15" t="str">
        <f t="shared" si="1"/>
        <v>1</v>
      </c>
      <c r="F55" s="17" t="str">
        <f t="shared" si="9"/>
        <v>25.0%</v>
      </c>
    </row>
    <row r="56">
      <c r="A56" s="6" t="s">
        <v>68</v>
      </c>
      <c r="B56" s="7" t="s">
        <v>69</v>
      </c>
      <c r="C56" s="7"/>
      <c r="D56" s="8">
        <v>3.0</v>
      </c>
      <c r="E56" s="7" t="str">
        <f t="shared" si="1"/>
        <v>3</v>
      </c>
      <c r="F56" s="9"/>
    </row>
    <row r="57" ht="15.75" customHeight="1">
      <c r="A57" s="14">
        <v>55.0</v>
      </c>
      <c r="B57" s="15" t="s">
        <v>70</v>
      </c>
      <c r="C57" s="15"/>
      <c r="D57" s="16">
        <v>3.0</v>
      </c>
      <c r="E57" s="15" t="str">
        <f t="shared" si="1"/>
        <v>3</v>
      </c>
      <c r="F57" s="17"/>
    </row>
    <row r="58" ht="15.75" customHeight="1">
      <c r="A58" s="19" t="s">
        <v>71</v>
      </c>
      <c r="B58" s="20" t="s">
        <v>72</v>
      </c>
      <c r="C58" s="20"/>
      <c r="D58" s="21">
        <v>3.0</v>
      </c>
      <c r="E58" s="20" t="str">
        <f t="shared" si="1"/>
        <v>3</v>
      </c>
      <c r="F58" s="22"/>
    </row>
    <row r="59" ht="15.75" customHeight="1">
      <c r="A59" s="23" t="s">
        <v>73</v>
      </c>
      <c r="B59" s="23"/>
      <c r="C59" s="23">
        <v>409.0</v>
      </c>
      <c r="D59" s="24">
        <v>409.0</v>
      </c>
      <c r="E59" s="23" t="str">
        <f>SUM(E3:E58)</f>
        <v>0</v>
      </c>
      <c r="F59" s="25" t="str">
        <f>-E59/C59</f>
        <v>0.0%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10.71"/>
    <col customWidth="1" min="2" max="3" width="21.71"/>
    <col customWidth="1" min="4" max="4" width="12.57"/>
    <col customWidth="1" min="5" max="6" width="10.71"/>
    <col customWidth="1" min="7" max="7" width="23.14"/>
    <col customWidth="1" min="8" max="8" width="10.71"/>
    <col customWidth="1" min="9" max="9" width="11.86"/>
    <col customWidth="1" min="10" max="13" width="10.71"/>
    <col customWidth="1" min="14" max="14" width="11.86"/>
    <col customWidth="1" min="15" max="16" width="10.71"/>
  </cols>
  <sheetData>
    <row r="2">
      <c r="B2" t="s">
        <v>0</v>
      </c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J2" t="s">
        <v>80</v>
      </c>
      <c r="N2" s="26" t="s">
        <v>79</v>
      </c>
      <c r="O2" s="26" t="s">
        <v>3</v>
      </c>
      <c r="P2" s="26" t="s">
        <v>4</v>
      </c>
    </row>
    <row r="3">
      <c r="A3" s="18" t="s">
        <v>5</v>
      </c>
      <c r="B3" s="18" t="s">
        <v>6</v>
      </c>
      <c r="C3" s="18"/>
      <c r="D3" s="18">
        <v>119.0</v>
      </c>
      <c r="E3">
        <v>3.0</v>
      </c>
      <c r="F3" t="str">
        <f t="shared" ref="F3:F58" si="1">+D3/$D$59</f>
        <v>0.2909535452</v>
      </c>
      <c r="G3" t="str">
        <f t="shared" ref="G3:G58" si="2">+F3*$E$60</f>
        <v>70.1198044</v>
      </c>
      <c r="H3" t="str">
        <f t="shared" ref="H3:H58" si="3">+E3+G3</f>
        <v>73.1198044</v>
      </c>
      <c r="I3" t="str">
        <f t="shared" ref="I3:I58" si="4">ROUND(H3,0)</f>
        <v>73</v>
      </c>
      <c r="J3" t="str">
        <f t="shared" ref="J3:J58" si="5">+D3-I3</f>
        <v>46</v>
      </c>
      <c r="N3" s="26">
        <v>73.0</v>
      </c>
      <c r="O3" s="26" t="str">
        <f t="shared" ref="O3:O58" si="6">-D3+N3</f>
        <v>-46</v>
      </c>
      <c r="P3" s="27" t="str">
        <f t="shared" ref="P3:P11" si="7">O3/D3</f>
        <v>-38.7%</v>
      </c>
    </row>
    <row r="4">
      <c r="A4" s="18">
        <v>2.0</v>
      </c>
      <c r="B4" t="s">
        <v>7</v>
      </c>
      <c r="D4">
        <v>14.0</v>
      </c>
      <c r="E4">
        <v>3.0</v>
      </c>
      <c r="F4" t="str">
        <f t="shared" si="1"/>
        <v>0.03422982885</v>
      </c>
      <c r="G4" t="str">
        <f t="shared" si="2"/>
        <v>8.249388753</v>
      </c>
      <c r="H4" t="str">
        <f t="shared" si="3"/>
        <v>11.24938875</v>
      </c>
      <c r="I4" t="str">
        <f t="shared" si="4"/>
        <v>11</v>
      </c>
      <c r="J4" t="str">
        <f t="shared" si="5"/>
        <v>3</v>
      </c>
      <c r="N4" s="26">
        <v>11.0</v>
      </c>
      <c r="O4" s="26" t="str">
        <f t="shared" si="6"/>
        <v>-3</v>
      </c>
      <c r="P4" s="27" t="str">
        <f t="shared" si="7"/>
        <v>-21.4%</v>
      </c>
    </row>
    <row r="5">
      <c r="A5" s="18">
        <v>3.0</v>
      </c>
      <c r="B5" t="s">
        <v>8</v>
      </c>
      <c r="D5">
        <v>8.0</v>
      </c>
      <c r="E5">
        <v>3.0</v>
      </c>
      <c r="F5" t="str">
        <f t="shared" si="1"/>
        <v>0.0195599022</v>
      </c>
      <c r="G5" t="str">
        <f t="shared" si="2"/>
        <v>4.71393643</v>
      </c>
      <c r="H5" t="str">
        <f t="shared" si="3"/>
        <v>7.71393643</v>
      </c>
      <c r="I5" t="str">
        <f t="shared" si="4"/>
        <v>8</v>
      </c>
      <c r="J5" t="str">
        <f t="shared" si="5"/>
        <v>0</v>
      </c>
      <c r="N5" s="26">
        <v>9.0</v>
      </c>
      <c r="O5" s="26" t="str">
        <f t="shared" si="6"/>
        <v>1</v>
      </c>
      <c r="P5" s="27" t="str">
        <f t="shared" si="7"/>
        <v>12.5%</v>
      </c>
    </row>
    <row r="6">
      <c r="A6" s="18">
        <v>4.0</v>
      </c>
      <c r="B6" t="s">
        <v>9</v>
      </c>
      <c r="D6">
        <v>3.0</v>
      </c>
      <c r="E6">
        <v>3.0</v>
      </c>
      <c r="F6" t="str">
        <f t="shared" si="1"/>
        <v>0.007334963325</v>
      </c>
      <c r="G6" t="str">
        <f t="shared" si="2"/>
        <v>1.767726161</v>
      </c>
      <c r="H6" t="str">
        <f t="shared" si="3"/>
        <v>4.767726161</v>
      </c>
      <c r="I6" t="str">
        <f t="shared" si="4"/>
        <v>5</v>
      </c>
      <c r="J6" t="str">
        <f t="shared" si="5"/>
        <v>-2</v>
      </c>
      <c r="N6" s="26">
        <v>5.0</v>
      </c>
      <c r="O6" s="26" t="str">
        <f t="shared" si="6"/>
        <v>2</v>
      </c>
      <c r="P6" s="27" t="str">
        <f t="shared" si="7"/>
        <v>66.7%</v>
      </c>
    </row>
    <row r="7">
      <c r="A7" s="18">
        <v>5.0</v>
      </c>
      <c r="B7" t="s">
        <v>10</v>
      </c>
      <c r="D7">
        <v>2.0</v>
      </c>
      <c r="E7">
        <v>3.0</v>
      </c>
      <c r="F7" t="str">
        <f t="shared" si="1"/>
        <v>0.00488997555</v>
      </c>
      <c r="G7" t="str">
        <f t="shared" si="2"/>
        <v>1.178484108</v>
      </c>
      <c r="H7" t="str">
        <f t="shared" si="3"/>
        <v>4.178484108</v>
      </c>
      <c r="I7" t="str">
        <f t="shared" si="4"/>
        <v>4</v>
      </c>
      <c r="J7" t="str">
        <f t="shared" si="5"/>
        <v>-2</v>
      </c>
      <c r="N7" s="26">
        <v>4.0</v>
      </c>
      <c r="O7" s="26" t="str">
        <f t="shared" si="6"/>
        <v>2</v>
      </c>
      <c r="P7" s="27" t="str">
        <f t="shared" si="7"/>
        <v>100.0%</v>
      </c>
    </row>
    <row r="8">
      <c r="A8" s="18">
        <v>6.0</v>
      </c>
      <c r="B8" t="s">
        <v>11</v>
      </c>
      <c r="D8">
        <v>2.0</v>
      </c>
      <c r="E8">
        <v>3.0</v>
      </c>
      <c r="F8" t="str">
        <f t="shared" si="1"/>
        <v>0.00488997555</v>
      </c>
      <c r="G8" t="str">
        <f t="shared" si="2"/>
        <v>1.178484108</v>
      </c>
      <c r="H8" t="str">
        <f t="shared" si="3"/>
        <v>4.178484108</v>
      </c>
      <c r="I8" t="str">
        <f t="shared" si="4"/>
        <v>4</v>
      </c>
      <c r="J8" t="str">
        <f t="shared" si="5"/>
        <v>-2</v>
      </c>
      <c r="N8" s="26">
        <v>4.0</v>
      </c>
      <c r="O8" s="26" t="str">
        <f t="shared" si="6"/>
        <v>2</v>
      </c>
      <c r="P8" s="27" t="str">
        <f t="shared" si="7"/>
        <v>100.0%</v>
      </c>
    </row>
    <row r="9">
      <c r="A9" s="18">
        <v>7.0</v>
      </c>
      <c r="B9" t="s">
        <v>12</v>
      </c>
      <c r="D9">
        <v>1.0</v>
      </c>
      <c r="E9">
        <v>3.0</v>
      </c>
      <c r="F9" t="str">
        <f t="shared" si="1"/>
        <v>0.002444987775</v>
      </c>
      <c r="G9" t="str">
        <f t="shared" si="2"/>
        <v>0.5892420538</v>
      </c>
      <c r="H9" t="str">
        <f t="shared" si="3"/>
        <v>3.589242054</v>
      </c>
      <c r="I9" t="str">
        <f t="shared" si="4"/>
        <v>4</v>
      </c>
      <c r="J9" t="str">
        <f t="shared" si="5"/>
        <v>-3</v>
      </c>
      <c r="N9" s="26">
        <v>4.0</v>
      </c>
      <c r="O9" s="26" t="str">
        <f t="shared" si="6"/>
        <v>3</v>
      </c>
      <c r="P9" s="27" t="str">
        <f t="shared" si="7"/>
        <v>300.0%</v>
      </c>
    </row>
    <row r="10">
      <c r="A10" s="18">
        <v>8.0</v>
      </c>
      <c r="B10" t="s">
        <v>13</v>
      </c>
      <c r="D10">
        <v>1.0</v>
      </c>
      <c r="E10">
        <v>3.0</v>
      </c>
      <c r="F10" t="str">
        <f t="shared" si="1"/>
        <v>0.002444987775</v>
      </c>
      <c r="G10" t="str">
        <f t="shared" si="2"/>
        <v>0.5892420538</v>
      </c>
      <c r="H10" t="str">
        <f t="shared" si="3"/>
        <v>3.589242054</v>
      </c>
      <c r="I10" t="str">
        <f t="shared" si="4"/>
        <v>4</v>
      </c>
      <c r="J10" t="str">
        <f t="shared" si="5"/>
        <v>-3</v>
      </c>
      <c r="N10" s="26">
        <v>4.0</v>
      </c>
      <c r="O10" s="26" t="str">
        <f t="shared" si="6"/>
        <v>3</v>
      </c>
      <c r="P10" s="27" t="str">
        <f t="shared" si="7"/>
        <v>300.0%</v>
      </c>
    </row>
    <row r="11">
      <c r="A11" s="18">
        <v>9.0</v>
      </c>
      <c r="B11" t="s">
        <v>14</v>
      </c>
      <c r="D11">
        <v>1.0</v>
      </c>
      <c r="E11">
        <v>3.0</v>
      </c>
      <c r="F11" t="str">
        <f t="shared" si="1"/>
        <v>0.002444987775</v>
      </c>
      <c r="G11" t="str">
        <f t="shared" si="2"/>
        <v>0.5892420538</v>
      </c>
      <c r="H11" t="str">
        <f t="shared" si="3"/>
        <v>3.589242054</v>
      </c>
      <c r="I11" t="str">
        <f t="shared" si="4"/>
        <v>4</v>
      </c>
      <c r="J11" t="str">
        <f t="shared" si="5"/>
        <v>-3</v>
      </c>
      <c r="N11" s="26">
        <v>4.0</v>
      </c>
      <c r="O11" s="26" t="str">
        <f t="shared" si="6"/>
        <v>3</v>
      </c>
      <c r="P11" s="27" t="str">
        <f t="shared" si="7"/>
        <v>300.0%</v>
      </c>
    </row>
    <row r="12">
      <c r="A12" s="18">
        <v>10.0</v>
      </c>
      <c r="B12" t="s">
        <v>15</v>
      </c>
      <c r="E12">
        <v>3.0</v>
      </c>
      <c r="F12" t="str">
        <f t="shared" si="1"/>
        <v>0</v>
      </c>
      <c r="G12" t="str">
        <f t="shared" si="2"/>
        <v>0</v>
      </c>
      <c r="H12" t="str">
        <f t="shared" si="3"/>
        <v>3</v>
      </c>
      <c r="I12" t="str">
        <f t="shared" si="4"/>
        <v>3</v>
      </c>
      <c r="J12" t="str">
        <f t="shared" si="5"/>
        <v>-3</v>
      </c>
      <c r="N12" s="26">
        <v>3.0</v>
      </c>
      <c r="O12" s="26" t="str">
        <f t="shared" si="6"/>
        <v>3</v>
      </c>
      <c r="P12" s="27"/>
    </row>
    <row r="13">
      <c r="A13" s="18">
        <v>11.0</v>
      </c>
      <c r="B13" t="s">
        <v>16</v>
      </c>
      <c r="E13">
        <v>3.0</v>
      </c>
      <c r="F13" t="str">
        <f t="shared" si="1"/>
        <v>0</v>
      </c>
      <c r="G13" t="str">
        <f t="shared" si="2"/>
        <v>0</v>
      </c>
      <c r="H13" t="str">
        <f t="shared" si="3"/>
        <v>3</v>
      </c>
      <c r="I13" t="str">
        <f t="shared" si="4"/>
        <v>3</v>
      </c>
      <c r="J13" t="str">
        <f t="shared" si="5"/>
        <v>-3</v>
      </c>
      <c r="N13" s="26">
        <v>3.0</v>
      </c>
      <c r="O13" s="26" t="str">
        <f t="shared" si="6"/>
        <v>3</v>
      </c>
      <c r="P13" s="27"/>
    </row>
    <row r="14">
      <c r="A14" s="18">
        <v>12.0</v>
      </c>
      <c r="B14" t="s">
        <v>17</v>
      </c>
      <c r="E14">
        <v>3.0</v>
      </c>
      <c r="F14" t="str">
        <f t="shared" si="1"/>
        <v>0</v>
      </c>
      <c r="G14" t="str">
        <f t="shared" si="2"/>
        <v>0</v>
      </c>
      <c r="H14" t="str">
        <f t="shared" si="3"/>
        <v>3</v>
      </c>
      <c r="I14" t="str">
        <f t="shared" si="4"/>
        <v>3</v>
      </c>
      <c r="J14" t="str">
        <f t="shared" si="5"/>
        <v>-3</v>
      </c>
      <c r="N14" s="26">
        <v>3.0</v>
      </c>
      <c r="O14" s="26" t="str">
        <f t="shared" si="6"/>
        <v>3</v>
      </c>
      <c r="P14" s="27"/>
    </row>
    <row r="15">
      <c r="A15" s="18">
        <v>13.0</v>
      </c>
      <c r="B15" t="s">
        <v>18</v>
      </c>
      <c r="E15">
        <v>3.0</v>
      </c>
      <c r="F15" t="str">
        <f t="shared" si="1"/>
        <v>0</v>
      </c>
      <c r="G15" t="str">
        <f t="shared" si="2"/>
        <v>0</v>
      </c>
      <c r="H15" t="str">
        <f t="shared" si="3"/>
        <v>3</v>
      </c>
      <c r="I15" t="str">
        <f t="shared" si="4"/>
        <v>3</v>
      </c>
      <c r="J15" t="str">
        <f t="shared" si="5"/>
        <v>-3</v>
      </c>
      <c r="N15" s="26">
        <v>3.0</v>
      </c>
      <c r="O15" s="26" t="str">
        <f t="shared" si="6"/>
        <v>3</v>
      </c>
      <c r="P15" s="27"/>
    </row>
    <row r="16">
      <c r="A16" s="18">
        <v>14.0</v>
      </c>
      <c r="B16" t="s">
        <v>19</v>
      </c>
      <c r="E16">
        <v>3.0</v>
      </c>
      <c r="F16" t="str">
        <f t="shared" si="1"/>
        <v>0</v>
      </c>
      <c r="G16" t="str">
        <f t="shared" si="2"/>
        <v>0</v>
      </c>
      <c r="H16" t="str">
        <f t="shared" si="3"/>
        <v>3</v>
      </c>
      <c r="I16" t="str">
        <f t="shared" si="4"/>
        <v>3</v>
      </c>
      <c r="J16" t="str">
        <f t="shared" si="5"/>
        <v>-3</v>
      </c>
      <c r="N16" s="26">
        <v>3.0</v>
      </c>
      <c r="O16" s="26" t="str">
        <f t="shared" si="6"/>
        <v>3</v>
      </c>
      <c r="P16" s="27"/>
    </row>
    <row r="17">
      <c r="A17" s="18">
        <v>15.0</v>
      </c>
      <c r="B17" t="s">
        <v>20</v>
      </c>
      <c r="E17">
        <v>3.0</v>
      </c>
      <c r="F17" t="str">
        <f t="shared" si="1"/>
        <v>0</v>
      </c>
      <c r="G17" t="str">
        <f t="shared" si="2"/>
        <v>0</v>
      </c>
      <c r="H17" t="str">
        <f t="shared" si="3"/>
        <v>3</v>
      </c>
      <c r="I17" t="str">
        <f t="shared" si="4"/>
        <v>3</v>
      </c>
      <c r="J17" t="str">
        <f t="shared" si="5"/>
        <v>-3</v>
      </c>
      <c r="N17" s="26">
        <v>3.0</v>
      </c>
      <c r="O17" s="26" t="str">
        <f t="shared" si="6"/>
        <v>3</v>
      </c>
      <c r="P17" s="27"/>
    </row>
    <row r="18">
      <c r="A18" s="18">
        <v>16.0</v>
      </c>
      <c r="B18" t="s">
        <v>21</v>
      </c>
      <c r="E18">
        <v>3.0</v>
      </c>
      <c r="F18" t="str">
        <f t="shared" si="1"/>
        <v>0</v>
      </c>
      <c r="G18" t="str">
        <f t="shared" si="2"/>
        <v>0</v>
      </c>
      <c r="H18" t="str">
        <f t="shared" si="3"/>
        <v>3</v>
      </c>
      <c r="I18" t="str">
        <f t="shared" si="4"/>
        <v>3</v>
      </c>
      <c r="J18" t="str">
        <f t="shared" si="5"/>
        <v>-3</v>
      </c>
      <c r="N18" s="26">
        <v>3.0</v>
      </c>
      <c r="O18" s="26" t="str">
        <f t="shared" si="6"/>
        <v>3</v>
      </c>
      <c r="P18" s="27"/>
    </row>
    <row r="19">
      <c r="A19" s="28">
        <v>17.0</v>
      </c>
      <c r="B19" s="28" t="s">
        <v>22</v>
      </c>
      <c r="C19" s="28" t="str">
        <f>SUM(D3:D19)</f>
        <v>151</v>
      </c>
      <c r="D19" s="28"/>
      <c r="E19" s="28">
        <v>3.0</v>
      </c>
      <c r="F19" t="str">
        <f t="shared" si="1"/>
        <v>0</v>
      </c>
      <c r="G19" t="str">
        <f t="shared" si="2"/>
        <v>0</v>
      </c>
      <c r="H19" s="28" t="str">
        <f t="shared" si="3"/>
        <v>3</v>
      </c>
      <c r="I19" s="28" t="str">
        <f t="shared" si="4"/>
        <v>3</v>
      </c>
      <c r="J19" t="str">
        <f t="shared" si="5"/>
        <v>-3</v>
      </c>
      <c r="K19" s="28" t="str">
        <f>SUM(I3:I19)</f>
        <v>141</v>
      </c>
      <c r="L19" s="18" t="str">
        <f>+C19-K19</f>
        <v>10</v>
      </c>
      <c r="M19" s="18"/>
      <c r="N19" s="26">
        <v>3.0</v>
      </c>
      <c r="O19" s="26" t="str">
        <f t="shared" si="6"/>
        <v>3</v>
      </c>
      <c r="P19" s="27"/>
    </row>
    <row r="20">
      <c r="A20" s="18" t="s">
        <v>23</v>
      </c>
      <c r="B20" s="18" t="s">
        <v>24</v>
      </c>
      <c r="C20" s="18"/>
      <c r="D20" s="18">
        <v>38.0</v>
      </c>
      <c r="E20">
        <v>3.0</v>
      </c>
      <c r="F20" t="str">
        <f t="shared" si="1"/>
        <v>0.09290953545</v>
      </c>
      <c r="G20" t="str">
        <f t="shared" si="2"/>
        <v>22.39119804</v>
      </c>
      <c r="H20" t="str">
        <f t="shared" si="3"/>
        <v>25.39119804</v>
      </c>
      <c r="I20" t="str">
        <f t="shared" si="4"/>
        <v>25</v>
      </c>
      <c r="J20" t="str">
        <f t="shared" si="5"/>
        <v>13</v>
      </c>
      <c r="N20" s="26">
        <v>25.0</v>
      </c>
      <c r="O20" s="26" t="str">
        <f t="shared" si="6"/>
        <v>-13</v>
      </c>
      <c r="P20" s="27" t="str">
        <f t="shared" ref="P20:P22" si="8">O20/D20</f>
        <v>-34.2%</v>
      </c>
    </row>
    <row r="21">
      <c r="A21" s="18">
        <v>19.0</v>
      </c>
      <c r="B21" t="s">
        <v>25</v>
      </c>
      <c r="D21">
        <v>10.0</v>
      </c>
      <c r="E21">
        <v>3.0</v>
      </c>
      <c r="F21" t="str">
        <f t="shared" si="1"/>
        <v>0.02444987775</v>
      </c>
      <c r="G21" t="str">
        <f t="shared" si="2"/>
        <v>5.892420538</v>
      </c>
      <c r="H21" t="str">
        <f t="shared" si="3"/>
        <v>8.892420538</v>
      </c>
      <c r="I21" t="str">
        <f t="shared" si="4"/>
        <v>9</v>
      </c>
      <c r="J21" t="str">
        <f t="shared" si="5"/>
        <v>1</v>
      </c>
      <c r="N21" s="26">
        <v>9.0</v>
      </c>
      <c r="O21" s="26" t="str">
        <f t="shared" si="6"/>
        <v>-1</v>
      </c>
      <c r="P21" s="27" t="str">
        <f t="shared" si="8"/>
        <v>-10.0%</v>
      </c>
    </row>
    <row r="22">
      <c r="A22" s="18">
        <v>20.0</v>
      </c>
      <c r="B22" t="s">
        <v>26</v>
      </c>
      <c r="D22">
        <v>2.0</v>
      </c>
      <c r="E22">
        <v>3.0</v>
      </c>
      <c r="F22" t="str">
        <f t="shared" si="1"/>
        <v>0.00488997555</v>
      </c>
      <c r="G22" t="str">
        <f t="shared" si="2"/>
        <v>1.178484108</v>
      </c>
      <c r="H22" t="str">
        <f t="shared" si="3"/>
        <v>4.178484108</v>
      </c>
      <c r="I22" t="str">
        <f t="shared" si="4"/>
        <v>4</v>
      </c>
      <c r="J22" t="str">
        <f t="shared" si="5"/>
        <v>-2</v>
      </c>
      <c r="N22" s="26">
        <v>4.0</v>
      </c>
      <c r="O22" s="26" t="str">
        <f t="shared" si="6"/>
        <v>2</v>
      </c>
      <c r="P22" s="27" t="str">
        <f t="shared" si="8"/>
        <v>100.0%</v>
      </c>
    </row>
    <row r="23">
      <c r="A23" s="28">
        <v>21.0</v>
      </c>
      <c r="B23" s="28" t="s">
        <v>27</v>
      </c>
      <c r="C23" s="28" t="str">
        <f>SUM(D20:D23)</f>
        <v>50</v>
      </c>
      <c r="D23" s="28"/>
      <c r="E23" s="28">
        <v>3.0</v>
      </c>
      <c r="F23" t="str">
        <f t="shared" si="1"/>
        <v>0</v>
      </c>
      <c r="G23" t="str">
        <f t="shared" si="2"/>
        <v>0</v>
      </c>
      <c r="H23" s="28" t="str">
        <f t="shared" si="3"/>
        <v>3</v>
      </c>
      <c r="I23" s="28" t="str">
        <f t="shared" si="4"/>
        <v>3</v>
      </c>
      <c r="J23" t="str">
        <f t="shared" si="5"/>
        <v>-3</v>
      </c>
      <c r="K23" s="28" t="str">
        <f>SUM(I20:I23)</f>
        <v>41</v>
      </c>
      <c r="L23" s="18" t="str">
        <f>+C23-K23</f>
        <v>9</v>
      </c>
      <c r="M23" s="18"/>
      <c r="N23" s="26">
        <v>3.0</v>
      </c>
      <c r="O23" s="26" t="str">
        <f t="shared" si="6"/>
        <v>3</v>
      </c>
      <c r="P23" s="27"/>
    </row>
    <row r="24">
      <c r="A24" s="18" t="s">
        <v>28</v>
      </c>
      <c r="B24" s="18" t="s">
        <v>29</v>
      </c>
      <c r="C24" s="18"/>
      <c r="D24" s="18">
        <v>28.0</v>
      </c>
      <c r="E24">
        <v>3.0</v>
      </c>
      <c r="F24" t="str">
        <f t="shared" si="1"/>
        <v>0.0684596577</v>
      </c>
      <c r="G24" t="str">
        <f t="shared" si="2"/>
        <v>16.49877751</v>
      </c>
      <c r="H24" t="str">
        <f t="shared" si="3"/>
        <v>19.49877751</v>
      </c>
      <c r="I24" t="str">
        <f t="shared" si="4"/>
        <v>19</v>
      </c>
      <c r="J24" t="str">
        <f t="shared" si="5"/>
        <v>9</v>
      </c>
      <c r="N24" s="26">
        <v>20.0</v>
      </c>
      <c r="O24" s="26" t="str">
        <f t="shared" si="6"/>
        <v>-8</v>
      </c>
      <c r="P24" s="27" t="str">
        <f t="shared" ref="P24:P27" si="9">O24/D24</f>
        <v>-28.6%</v>
      </c>
    </row>
    <row r="25">
      <c r="A25" s="18">
        <v>23.0</v>
      </c>
      <c r="B25" t="s">
        <v>30</v>
      </c>
      <c r="D25">
        <v>23.0</v>
      </c>
      <c r="E25">
        <v>3.0</v>
      </c>
      <c r="F25" t="str">
        <f t="shared" si="1"/>
        <v>0.05623471883</v>
      </c>
      <c r="G25" t="str">
        <f t="shared" si="2"/>
        <v>13.55256724</v>
      </c>
      <c r="H25" t="str">
        <f t="shared" si="3"/>
        <v>16.55256724</v>
      </c>
      <c r="I25" t="str">
        <f t="shared" si="4"/>
        <v>17</v>
      </c>
      <c r="J25" t="str">
        <f t="shared" si="5"/>
        <v>6</v>
      </c>
      <c r="N25" s="26">
        <v>17.0</v>
      </c>
      <c r="O25" s="26" t="str">
        <f t="shared" si="6"/>
        <v>-6</v>
      </c>
      <c r="P25" s="27" t="str">
        <f t="shared" si="9"/>
        <v>-26.1%</v>
      </c>
    </row>
    <row r="26">
      <c r="A26" s="18">
        <v>24.0</v>
      </c>
      <c r="B26" s="18" t="s">
        <v>31</v>
      </c>
      <c r="C26" s="18"/>
      <c r="D26" s="18">
        <v>8.0</v>
      </c>
      <c r="E26" s="18">
        <v>3.0</v>
      </c>
      <c r="F26" t="str">
        <f t="shared" si="1"/>
        <v>0.0195599022</v>
      </c>
      <c r="G26" t="str">
        <f t="shared" si="2"/>
        <v>4.71393643</v>
      </c>
      <c r="H26" s="18" t="str">
        <f t="shared" si="3"/>
        <v>7.71393643</v>
      </c>
      <c r="I26" s="18" t="str">
        <f t="shared" si="4"/>
        <v>8</v>
      </c>
      <c r="J26" t="str">
        <f t="shared" si="5"/>
        <v>0</v>
      </c>
      <c r="K26" s="18"/>
      <c r="N26" s="26">
        <v>8.0</v>
      </c>
      <c r="O26" s="26" t="str">
        <f t="shared" si="6"/>
        <v>0</v>
      </c>
      <c r="P26" s="27" t="str">
        <f t="shared" si="9"/>
        <v>0.0%</v>
      </c>
    </row>
    <row r="27">
      <c r="A27" s="18">
        <v>25.0</v>
      </c>
      <c r="B27" s="18" t="s">
        <v>32</v>
      </c>
      <c r="C27" s="18"/>
      <c r="D27" s="18">
        <v>4.0</v>
      </c>
      <c r="E27" s="18">
        <v>3.0</v>
      </c>
      <c r="F27" t="str">
        <f t="shared" si="1"/>
        <v>0.0097799511</v>
      </c>
      <c r="G27" t="str">
        <f t="shared" si="2"/>
        <v>2.356968215</v>
      </c>
      <c r="H27" s="18" t="str">
        <f t="shared" si="3"/>
        <v>5.356968215</v>
      </c>
      <c r="I27" s="18" t="str">
        <f t="shared" si="4"/>
        <v>5</v>
      </c>
      <c r="J27" t="str">
        <f t="shared" si="5"/>
        <v>-1</v>
      </c>
      <c r="K27" s="18"/>
      <c r="N27" s="26">
        <v>5.0</v>
      </c>
      <c r="O27" s="26" t="str">
        <f t="shared" si="6"/>
        <v>1</v>
      </c>
      <c r="P27" s="27" t="str">
        <f t="shared" si="9"/>
        <v>25.0%</v>
      </c>
    </row>
    <row r="28">
      <c r="A28" s="18">
        <v>26.0</v>
      </c>
      <c r="B28" s="18" t="s">
        <v>33</v>
      </c>
      <c r="C28" s="18"/>
      <c r="D28" s="18"/>
      <c r="E28" s="18">
        <v>3.0</v>
      </c>
      <c r="F28" t="str">
        <f t="shared" si="1"/>
        <v>0</v>
      </c>
      <c r="G28" t="str">
        <f t="shared" si="2"/>
        <v>0</v>
      </c>
      <c r="H28" s="18" t="str">
        <f t="shared" si="3"/>
        <v>3</v>
      </c>
      <c r="I28" s="18" t="str">
        <f t="shared" si="4"/>
        <v>3</v>
      </c>
      <c r="J28" t="str">
        <f t="shared" si="5"/>
        <v>-3</v>
      </c>
      <c r="K28" s="18"/>
      <c r="N28" s="26">
        <v>3.0</v>
      </c>
      <c r="O28" s="26" t="str">
        <f t="shared" si="6"/>
        <v>3</v>
      </c>
      <c r="P28" s="27"/>
    </row>
    <row r="29">
      <c r="A29" s="28">
        <v>27.0</v>
      </c>
      <c r="B29" s="28" t="s">
        <v>34</v>
      </c>
      <c r="C29" s="28" t="str">
        <f>SUM(D24:D29)</f>
        <v>63</v>
      </c>
      <c r="D29" s="28"/>
      <c r="E29" s="28">
        <v>3.0</v>
      </c>
      <c r="F29" t="str">
        <f t="shared" si="1"/>
        <v>0</v>
      </c>
      <c r="G29" t="str">
        <f t="shared" si="2"/>
        <v>0</v>
      </c>
      <c r="H29" s="28" t="str">
        <f t="shared" si="3"/>
        <v>3</v>
      </c>
      <c r="I29" s="28" t="str">
        <f t="shared" si="4"/>
        <v>3</v>
      </c>
      <c r="J29" t="str">
        <f t="shared" si="5"/>
        <v>-3</v>
      </c>
      <c r="K29" s="28" t="str">
        <f>SUM(I24:I29)</f>
        <v>55</v>
      </c>
      <c r="L29" s="18" t="str">
        <f>+C29-K29</f>
        <v>8</v>
      </c>
      <c r="N29" s="26">
        <v>3.0</v>
      </c>
      <c r="O29" s="26" t="str">
        <f t="shared" si="6"/>
        <v>3</v>
      </c>
      <c r="P29" s="27"/>
    </row>
    <row r="30">
      <c r="A30" s="18" t="s">
        <v>35</v>
      </c>
      <c r="B30" t="s">
        <v>36</v>
      </c>
      <c r="D30">
        <v>14.0</v>
      </c>
      <c r="E30">
        <v>3.0</v>
      </c>
      <c r="F30" t="str">
        <f t="shared" si="1"/>
        <v>0.03422982885</v>
      </c>
      <c r="G30" t="str">
        <f t="shared" si="2"/>
        <v>8.249388753</v>
      </c>
      <c r="H30" t="str">
        <f t="shared" si="3"/>
        <v>11.24938875</v>
      </c>
      <c r="I30" t="str">
        <f t="shared" si="4"/>
        <v>11</v>
      </c>
      <c r="J30" t="str">
        <f t="shared" si="5"/>
        <v>3</v>
      </c>
      <c r="N30" s="26">
        <v>11.0</v>
      </c>
      <c r="O30" s="26" t="str">
        <f t="shared" si="6"/>
        <v>-3</v>
      </c>
      <c r="P30" s="27" t="str">
        <f t="shared" ref="P30:P32" si="10">O30/D30</f>
        <v>-21.4%</v>
      </c>
    </row>
    <row r="31">
      <c r="A31" s="18">
        <v>29.0</v>
      </c>
      <c r="B31" t="s">
        <v>37</v>
      </c>
      <c r="D31">
        <v>6.0</v>
      </c>
      <c r="E31">
        <v>3.0</v>
      </c>
      <c r="F31" t="str">
        <f t="shared" si="1"/>
        <v>0.01466992665</v>
      </c>
      <c r="G31" t="str">
        <f t="shared" si="2"/>
        <v>3.535452323</v>
      </c>
      <c r="H31" t="str">
        <f t="shared" si="3"/>
        <v>6.535452323</v>
      </c>
      <c r="I31" t="str">
        <f t="shared" si="4"/>
        <v>7</v>
      </c>
      <c r="J31" t="str">
        <f t="shared" si="5"/>
        <v>-1</v>
      </c>
      <c r="N31" s="26">
        <v>7.0</v>
      </c>
      <c r="O31" s="26" t="str">
        <f t="shared" si="6"/>
        <v>1</v>
      </c>
      <c r="P31" s="27" t="str">
        <f t="shared" si="10"/>
        <v>16.7%</v>
      </c>
    </row>
    <row r="32">
      <c r="A32" s="18">
        <v>30.0</v>
      </c>
      <c r="B32" t="s">
        <v>38</v>
      </c>
      <c r="D32">
        <v>5.0</v>
      </c>
      <c r="E32">
        <v>3.0</v>
      </c>
      <c r="F32" t="str">
        <f t="shared" si="1"/>
        <v>0.01222493888</v>
      </c>
      <c r="G32" t="str">
        <f t="shared" si="2"/>
        <v>2.946210269</v>
      </c>
      <c r="H32" t="str">
        <f t="shared" si="3"/>
        <v>5.946210269</v>
      </c>
      <c r="I32" t="str">
        <f t="shared" si="4"/>
        <v>6</v>
      </c>
      <c r="J32" t="str">
        <f t="shared" si="5"/>
        <v>-1</v>
      </c>
      <c r="N32" s="26">
        <v>6.0</v>
      </c>
      <c r="O32" s="26" t="str">
        <f t="shared" si="6"/>
        <v>1</v>
      </c>
      <c r="P32" s="27" t="str">
        <f t="shared" si="10"/>
        <v>20.0%</v>
      </c>
    </row>
    <row r="33">
      <c r="A33" s="18">
        <v>31.0</v>
      </c>
      <c r="B33" t="s">
        <v>39</v>
      </c>
      <c r="E33">
        <v>3.0</v>
      </c>
      <c r="F33" t="str">
        <f t="shared" si="1"/>
        <v>0</v>
      </c>
      <c r="G33" t="str">
        <f t="shared" si="2"/>
        <v>0</v>
      </c>
      <c r="H33" t="str">
        <f t="shared" si="3"/>
        <v>3</v>
      </c>
      <c r="I33" t="str">
        <f t="shared" si="4"/>
        <v>3</v>
      </c>
      <c r="J33" t="str">
        <f t="shared" si="5"/>
        <v>-3</v>
      </c>
      <c r="N33" s="26">
        <v>3.0</v>
      </c>
      <c r="O33" s="26" t="str">
        <f t="shared" si="6"/>
        <v>3</v>
      </c>
      <c r="P33" s="27"/>
    </row>
    <row r="34">
      <c r="A34" s="28">
        <v>32.0</v>
      </c>
      <c r="B34" s="28" t="s">
        <v>40</v>
      </c>
      <c r="C34" s="28" t="str">
        <f>SUM(D30:D34)</f>
        <v>25</v>
      </c>
      <c r="D34" s="28"/>
      <c r="E34" s="28">
        <v>3.0</v>
      </c>
      <c r="F34" t="str">
        <f t="shared" si="1"/>
        <v>0</v>
      </c>
      <c r="G34" t="str">
        <f t="shared" si="2"/>
        <v>0</v>
      </c>
      <c r="H34" s="28" t="str">
        <f t="shared" si="3"/>
        <v>3</v>
      </c>
      <c r="I34" s="28" t="str">
        <f t="shared" si="4"/>
        <v>3</v>
      </c>
      <c r="J34" t="str">
        <f t="shared" si="5"/>
        <v>-3</v>
      </c>
      <c r="K34" s="28" t="str">
        <f>SUM(I30:I34)</f>
        <v>30</v>
      </c>
      <c r="L34" s="18" t="str">
        <f>+C34-K34</f>
        <v>-5</v>
      </c>
      <c r="N34" s="26">
        <v>3.0</v>
      </c>
      <c r="O34" s="26" t="str">
        <f t="shared" si="6"/>
        <v>3</v>
      </c>
      <c r="P34" s="27"/>
    </row>
    <row r="35">
      <c r="A35" s="18" t="s">
        <v>41</v>
      </c>
      <c r="B35" t="s">
        <v>42</v>
      </c>
      <c r="D35">
        <v>29.0</v>
      </c>
      <c r="E35">
        <v>3.0</v>
      </c>
      <c r="F35" t="str">
        <f t="shared" si="1"/>
        <v>0.07090464548</v>
      </c>
      <c r="G35" t="str">
        <f t="shared" si="2"/>
        <v>17.08801956</v>
      </c>
      <c r="H35" t="str">
        <f t="shared" si="3"/>
        <v>20.08801956</v>
      </c>
      <c r="I35" t="str">
        <f t="shared" si="4"/>
        <v>20</v>
      </c>
      <c r="J35" t="str">
        <f t="shared" si="5"/>
        <v>9</v>
      </c>
      <c r="N35" s="26">
        <v>20.0</v>
      </c>
      <c r="O35" s="26" t="str">
        <f t="shared" si="6"/>
        <v>-9</v>
      </c>
      <c r="P35" s="27" t="str">
        <f t="shared" ref="P35:P40" si="11">O35/D35</f>
        <v>-31.0%</v>
      </c>
    </row>
    <row r="36">
      <c r="A36" s="18">
        <v>34.0</v>
      </c>
      <c r="B36" t="s">
        <v>43</v>
      </c>
      <c r="D36">
        <v>7.0</v>
      </c>
      <c r="E36">
        <v>3.0</v>
      </c>
      <c r="F36" t="str">
        <f t="shared" si="1"/>
        <v>0.01711491443</v>
      </c>
      <c r="G36" t="str">
        <f t="shared" si="2"/>
        <v>4.124694377</v>
      </c>
      <c r="H36" t="str">
        <f t="shared" si="3"/>
        <v>7.124694377</v>
      </c>
      <c r="I36" t="str">
        <f t="shared" si="4"/>
        <v>7</v>
      </c>
      <c r="J36" t="str">
        <f t="shared" si="5"/>
        <v>0</v>
      </c>
      <c r="N36" s="26">
        <v>7.0</v>
      </c>
      <c r="O36" s="26" t="str">
        <f t="shared" si="6"/>
        <v>0</v>
      </c>
      <c r="P36" s="27" t="str">
        <f t="shared" si="11"/>
        <v>0.0%</v>
      </c>
    </row>
    <row r="37">
      <c r="A37" s="28">
        <v>35.0</v>
      </c>
      <c r="B37" s="28" t="s">
        <v>44</v>
      </c>
      <c r="C37" s="28" t="str">
        <f>SUM(D35:D37)</f>
        <v>40</v>
      </c>
      <c r="D37" s="28">
        <v>4.0</v>
      </c>
      <c r="E37" s="28">
        <v>3.0</v>
      </c>
      <c r="F37" t="str">
        <f t="shared" si="1"/>
        <v>0.0097799511</v>
      </c>
      <c r="G37" t="str">
        <f t="shared" si="2"/>
        <v>2.356968215</v>
      </c>
      <c r="H37" s="28" t="str">
        <f t="shared" si="3"/>
        <v>5.356968215</v>
      </c>
      <c r="I37" s="28" t="str">
        <f t="shared" si="4"/>
        <v>5</v>
      </c>
      <c r="J37" t="str">
        <f t="shared" si="5"/>
        <v>-1</v>
      </c>
      <c r="K37" s="28" t="str">
        <f>SUM(I35:I37)</f>
        <v>32</v>
      </c>
      <c r="L37" s="18" t="str">
        <f>+C37-K37</f>
        <v>8</v>
      </c>
      <c r="N37" s="26">
        <v>5.0</v>
      </c>
      <c r="O37" s="26" t="str">
        <f t="shared" si="6"/>
        <v>1</v>
      </c>
      <c r="P37" s="27" t="str">
        <f t="shared" si="11"/>
        <v>25.0%</v>
      </c>
    </row>
    <row r="38">
      <c r="A38" s="18" t="s">
        <v>45</v>
      </c>
      <c r="B38" t="s">
        <v>46</v>
      </c>
      <c r="D38">
        <v>20.0</v>
      </c>
      <c r="E38">
        <v>3.0</v>
      </c>
      <c r="F38" t="str">
        <f t="shared" si="1"/>
        <v>0.0488997555</v>
      </c>
      <c r="G38" t="str">
        <f t="shared" si="2"/>
        <v>11.78484108</v>
      </c>
      <c r="H38" t="str">
        <f t="shared" si="3"/>
        <v>14.78484108</v>
      </c>
      <c r="I38" t="str">
        <f t="shared" si="4"/>
        <v>15</v>
      </c>
      <c r="J38" t="str">
        <f t="shared" si="5"/>
        <v>5</v>
      </c>
      <c r="N38" s="26">
        <v>15.0</v>
      </c>
      <c r="O38" s="26" t="str">
        <f t="shared" si="6"/>
        <v>-5</v>
      </c>
      <c r="P38" s="27" t="str">
        <f t="shared" si="11"/>
        <v>-25.0%</v>
      </c>
    </row>
    <row r="39">
      <c r="A39" s="18">
        <v>37.0</v>
      </c>
      <c r="B39" t="s">
        <v>47</v>
      </c>
      <c r="D39">
        <v>14.0</v>
      </c>
      <c r="E39">
        <v>3.0</v>
      </c>
      <c r="F39" t="str">
        <f t="shared" si="1"/>
        <v>0.03422982885</v>
      </c>
      <c r="G39" t="str">
        <f t="shared" si="2"/>
        <v>8.249388753</v>
      </c>
      <c r="H39" t="str">
        <f t="shared" si="3"/>
        <v>11.24938875</v>
      </c>
      <c r="I39" t="str">
        <f t="shared" si="4"/>
        <v>11</v>
      </c>
      <c r="J39" t="str">
        <f t="shared" si="5"/>
        <v>3</v>
      </c>
      <c r="N39" s="26">
        <v>11.0</v>
      </c>
      <c r="O39" s="26" t="str">
        <f t="shared" si="6"/>
        <v>-3</v>
      </c>
      <c r="P39" s="27" t="str">
        <f t="shared" si="11"/>
        <v>-21.4%</v>
      </c>
    </row>
    <row r="40">
      <c r="A40" s="18">
        <v>38.0</v>
      </c>
      <c r="B40" t="s">
        <v>48</v>
      </c>
      <c r="D40">
        <v>2.0</v>
      </c>
      <c r="E40">
        <v>3.0</v>
      </c>
      <c r="F40" t="str">
        <f t="shared" si="1"/>
        <v>0.00488997555</v>
      </c>
      <c r="G40" t="str">
        <f t="shared" si="2"/>
        <v>1.178484108</v>
      </c>
      <c r="H40" t="str">
        <f t="shared" si="3"/>
        <v>4.178484108</v>
      </c>
      <c r="I40" t="str">
        <f t="shared" si="4"/>
        <v>4</v>
      </c>
      <c r="J40" t="str">
        <f t="shared" si="5"/>
        <v>-2</v>
      </c>
      <c r="N40" s="26">
        <v>4.0</v>
      </c>
      <c r="O40" s="26" t="str">
        <f t="shared" si="6"/>
        <v>2</v>
      </c>
      <c r="P40" s="27" t="str">
        <f t="shared" si="11"/>
        <v>100.0%</v>
      </c>
    </row>
    <row r="41">
      <c r="A41" s="28">
        <v>39.0</v>
      </c>
      <c r="B41" s="28" t="s">
        <v>49</v>
      </c>
      <c r="C41" s="28" t="str">
        <f>SUM(D38:D41)</f>
        <v>36</v>
      </c>
      <c r="D41" s="28"/>
      <c r="E41" s="28">
        <v>3.0</v>
      </c>
      <c r="F41" t="str">
        <f t="shared" si="1"/>
        <v>0</v>
      </c>
      <c r="G41" t="str">
        <f t="shared" si="2"/>
        <v>0</v>
      </c>
      <c r="H41" s="28" t="str">
        <f t="shared" si="3"/>
        <v>3</v>
      </c>
      <c r="I41" s="28" t="str">
        <f t="shared" si="4"/>
        <v>3</v>
      </c>
      <c r="J41" t="str">
        <f t="shared" si="5"/>
        <v>-3</v>
      </c>
      <c r="K41" s="28" t="str">
        <f>SUM(I38:I41)</f>
        <v>33</v>
      </c>
      <c r="L41" s="18" t="str">
        <f>+C41-K41</f>
        <v>3</v>
      </c>
      <c r="N41" s="26">
        <v>3.0</v>
      </c>
      <c r="O41" s="26" t="str">
        <f t="shared" si="6"/>
        <v>3</v>
      </c>
      <c r="P41" s="27"/>
    </row>
    <row r="42">
      <c r="A42" s="18" t="s">
        <v>50</v>
      </c>
      <c r="B42" t="s">
        <v>51</v>
      </c>
      <c r="D42">
        <v>11.0</v>
      </c>
      <c r="E42">
        <v>3.0</v>
      </c>
      <c r="F42" t="str">
        <f t="shared" si="1"/>
        <v>0.02689486553</v>
      </c>
      <c r="G42" t="str">
        <f t="shared" si="2"/>
        <v>6.481662592</v>
      </c>
      <c r="H42" t="str">
        <f t="shared" si="3"/>
        <v>9.481662592</v>
      </c>
      <c r="I42" t="str">
        <f t="shared" si="4"/>
        <v>9</v>
      </c>
      <c r="J42" t="str">
        <f t="shared" si="5"/>
        <v>2</v>
      </c>
      <c r="N42" s="26">
        <v>9.0</v>
      </c>
      <c r="O42" s="26" t="str">
        <f t="shared" si="6"/>
        <v>-2</v>
      </c>
      <c r="P42" s="27" t="str">
        <f t="shared" ref="P42:P44" si="12">O42/D42</f>
        <v>-18.2%</v>
      </c>
    </row>
    <row r="43">
      <c r="A43" s="18">
        <v>41.0</v>
      </c>
      <c r="B43" t="s">
        <v>52</v>
      </c>
      <c r="D43">
        <v>2.0</v>
      </c>
      <c r="E43">
        <v>3.0</v>
      </c>
      <c r="F43" t="str">
        <f t="shared" si="1"/>
        <v>0.00488997555</v>
      </c>
      <c r="G43" t="str">
        <f t="shared" si="2"/>
        <v>1.178484108</v>
      </c>
      <c r="H43" t="str">
        <f t="shared" si="3"/>
        <v>4.178484108</v>
      </c>
      <c r="I43" t="str">
        <f t="shared" si="4"/>
        <v>4</v>
      </c>
      <c r="J43" t="str">
        <f t="shared" si="5"/>
        <v>-2</v>
      </c>
      <c r="N43" s="26">
        <v>4.0</v>
      </c>
      <c r="O43" s="26" t="str">
        <f t="shared" si="6"/>
        <v>2</v>
      </c>
      <c r="P43" s="27" t="str">
        <f t="shared" si="12"/>
        <v>100.0%</v>
      </c>
    </row>
    <row r="44">
      <c r="A44" s="18">
        <v>42.0</v>
      </c>
      <c r="B44" t="s">
        <v>53</v>
      </c>
      <c r="D44">
        <v>2.0</v>
      </c>
      <c r="E44">
        <v>3.0</v>
      </c>
      <c r="F44" t="str">
        <f t="shared" si="1"/>
        <v>0.00488997555</v>
      </c>
      <c r="G44" t="str">
        <f t="shared" si="2"/>
        <v>1.178484108</v>
      </c>
      <c r="H44" t="str">
        <f t="shared" si="3"/>
        <v>4.178484108</v>
      </c>
      <c r="I44" t="str">
        <f t="shared" si="4"/>
        <v>4</v>
      </c>
      <c r="J44" t="str">
        <f t="shared" si="5"/>
        <v>-2</v>
      </c>
      <c r="N44" s="26">
        <v>4.0</v>
      </c>
      <c r="O44" s="26" t="str">
        <f t="shared" si="6"/>
        <v>2</v>
      </c>
      <c r="P44" s="27" t="str">
        <f t="shared" si="12"/>
        <v>100.0%</v>
      </c>
    </row>
    <row r="45">
      <c r="A45" s="18">
        <v>43.0</v>
      </c>
      <c r="B45" t="s">
        <v>54</v>
      </c>
      <c r="E45">
        <v>3.0</v>
      </c>
      <c r="F45" t="str">
        <f t="shared" si="1"/>
        <v>0</v>
      </c>
      <c r="G45" t="str">
        <f t="shared" si="2"/>
        <v>0</v>
      </c>
      <c r="H45" t="str">
        <f t="shared" si="3"/>
        <v>3</v>
      </c>
      <c r="I45" t="str">
        <f t="shared" si="4"/>
        <v>3</v>
      </c>
      <c r="J45" t="str">
        <f t="shared" si="5"/>
        <v>-3</v>
      </c>
      <c r="N45" s="26">
        <v>3.0</v>
      </c>
      <c r="O45" s="26" t="str">
        <f t="shared" si="6"/>
        <v>3</v>
      </c>
      <c r="P45" s="27"/>
    </row>
    <row r="46">
      <c r="A46" s="28">
        <v>44.0</v>
      </c>
      <c r="B46" s="28" t="s">
        <v>55</v>
      </c>
      <c r="C46" s="28" t="str">
        <f>SUM(D42:D46)</f>
        <v>15</v>
      </c>
      <c r="D46" s="28"/>
      <c r="E46" s="28">
        <v>3.0</v>
      </c>
      <c r="F46" t="str">
        <f t="shared" si="1"/>
        <v>0</v>
      </c>
      <c r="G46" t="str">
        <f t="shared" si="2"/>
        <v>0</v>
      </c>
      <c r="H46" s="28" t="str">
        <f t="shared" si="3"/>
        <v>3</v>
      </c>
      <c r="I46" s="28" t="str">
        <f t="shared" si="4"/>
        <v>3</v>
      </c>
      <c r="J46" t="str">
        <f t="shared" si="5"/>
        <v>-3</v>
      </c>
      <c r="K46" s="28" t="str">
        <f>SUM(I42:I46)</f>
        <v>23</v>
      </c>
      <c r="L46" s="18" t="str">
        <f>+C46-K46</f>
        <v>-8</v>
      </c>
      <c r="N46" s="26">
        <v>3.0</v>
      </c>
      <c r="O46" s="26" t="str">
        <f t="shared" si="6"/>
        <v>3</v>
      </c>
      <c r="P46" s="27"/>
    </row>
    <row r="47">
      <c r="A47" s="18" t="s">
        <v>56</v>
      </c>
      <c r="B47" t="s">
        <v>57</v>
      </c>
      <c r="D47">
        <v>7.0</v>
      </c>
      <c r="E47">
        <v>3.0</v>
      </c>
      <c r="F47" t="str">
        <f t="shared" si="1"/>
        <v>0.01711491443</v>
      </c>
      <c r="G47" t="str">
        <f t="shared" si="2"/>
        <v>4.124694377</v>
      </c>
      <c r="H47" t="str">
        <f t="shared" si="3"/>
        <v>7.124694377</v>
      </c>
      <c r="I47" t="str">
        <f t="shared" si="4"/>
        <v>7</v>
      </c>
      <c r="J47" t="str">
        <f t="shared" si="5"/>
        <v>0</v>
      </c>
      <c r="N47" s="26">
        <v>7.0</v>
      </c>
      <c r="O47" s="26" t="str">
        <f t="shared" si="6"/>
        <v>0</v>
      </c>
      <c r="P47" s="27" t="str">
        <f t="shared" ref="P47:P48" si="13">O47/D47</f>
        <v>0.0%</v>
      </c>
    </row>
    <row r="48">
      <c r="A48" s="18">
        <v>46.0</v>
      </c>
      <c r="B48" t="s">
        <v>58</v>
      </c>
      <c r="D48">
        <v>2.0</v>
      </c>
      <c r="E48">
        <v>3.0</v>
      </c>
      <c r="F48" t="str">
        <f t="shared" si="1"/>
        <v>0.00488997555</v>
      </c>
      <c r="G48" t="str">
        <f t="shared" si="2"/>
        <v>1.178484108</v>
      </c>
      <c r="H48" t="str">
        <f t="shared" si="3"/>
        <v>4.178484108</v>
      </c>
      <c r="I48" t="str">
        <f t="shared" si="4"/>
        <v>4</v>
      </c>
      <c r="J48" t="str">
        <f t="shared" si="5"/>
        <v>-2</v>
      </c>
      <c r="N48" s="26">
        <v>4.0</v>
      </c>
      <c r="O48" s="26" t="str">
        <f t="shared" si="6"/>
        <v>2</v>
      </c>
      <c r="P48" s="27" t="str">
        <f t="shared" si="13"/>
        <v>100.0%</v>
      </c>
    </row>
    <row r="49">
      <c r="A49" s="18">
        <v>47.0</v>
      </c>
      <c r="B49" t="s">
        <v>59</v>
      </c>
      <c r="E49">
        <v>3.0</v>
      </c>
      <c r="F49" t="str">
        <f t="shared" si="1"/>
        <v>0</v>
      </c>
      <c r="G49" t="str">
        <f t="shared" si="2"/>
        <v>0</v>
      </c>
      <c r="H49" t="str">
        <f t="shared" si="3"/>
        <v>3</v>
      </c>
      <c r="I49" t="str">
        <f t="shared" si="4"/>
        <v>3</v>
      </c>
      <c r="J49" t="str">
        <f t="shared" si="5"/>
        <v>-3</v>
      </c>
      <c r="N49" s="26">
        <v>3.0</v>
      </c>
      <c r="O49" s="26" t="str">
        <f t="shared" si="6"/>
        <v>3</v>
      </c>
      <c r="P49" s="27"/>
    </row>
    <row r="50">
      <c r="A50" s="18">
        <v>48.0</v>
      </c>
      <c r="B50" t="s">
        <v>60</v>
      </c>
      <c r="E50">
        <v>3.0</v>
      </c>
      <c r="F50" t="str">
        <f t="shared" si="1"/>
        <v>0</v>
      </c>
      <c r="G50" t="str">
        <f t="shared" si="2"/>
        <v>0</v>
      </c>
      <c r="H50" t="str">
        <f t="shared" si="3"/>
        <v>3</v>
      </c>
      <c r="I50" t="str">
        <f t="shared" si="4"/>
        <v>3</v>
      </c>
      <c r="J50" t="str">
        <f t="shared" si="5"/>
        <v>-3</v>
      </c>
      <c r="N50" s="26">
        <v>3.0</v>
      </c>
      <c r="O50" s="26" t="str">
        <f t="shared" si="6"/>
        <v>3</v>
      </c>
      <c r="P50" s="27"/>
    </row>
    <row r="51">
      <c r="A51" s="28">
        <v>49.0</v>
      </c>
      <c r="B51" s="28" t="s">
        <v>61</v>
      </c>
      <c r="C51" s="28" t="str">
        <f>SUM(D47:D51)</f>
        <v>9</v>
      </c>
      <c r="D51" s="28"/>
      <c r="E51" s="28">
        <v>3.0</v>
      </c>
      <c r="F51" t="str">
        <f t="shared" si="1"/>
        <v>0</v>
      </c>
      <c r="G51" t="str">
        <f t="shared" si="2"/>
        <v>0</v>
      </c>
      <c r="H51" s="28" t="str">
        <f t="shared" si="3"/>
        <v>3</v>
      </c>
      <c r="I51" s="28" t="str">
        <f t="shared" si="4"/>
        <v>3</v>
      </c>
      <c r="J51" t="str">
        <f t="shared" si="5"/>
        <v>-3</v>
      </c>
      <c r="K51" s="28" t="str">
        <f>SUM(I47:I51)</f>
        <v>20</v>
      </c>
      <c r="L51" s="18" t="str">
        <f>+C51-K51</f>
        <v>-11</v>
      </c>
      <c r="N51" s="26">
        <v>3.0</v>
      </c>
      <c r="O51" s="26" t="str">
        <f t="shared" si="6"/>
        <v>3</v>
      </c>
      <c r="P51" s="27"/>
    </row>
    <row r="52">
      <c r="A52" s="18" t="s">
        <v>62</v>
      </c>
      <c r="B52" t="s">
        <v>63</v>
      </c>
      <c r="D52">
        <v>5.0</v>
      </c>
      <c r="E52">
        <v>3.0</v>
      </c>
      <c r="F52" t="str">
        <f t="shared" si="1"/>
        <v>0.01222493888</v>
      </c>
      <c r="G52" t="str">
        <f t="shared" si="2"/>
        <v>2.946210269</v>
      </c>
      <c r="H52" t="str">
        <f t="shared" si="3"/>
        <v>5.946210269</v>
      </c>
      <c r="I52" t="str">
        <f t="shared" si="4"/>
        <v>6</v>
      </c>
      <c r="J52" t="str">
        <f t="shared" si="5"/>
        <v>-1</v>
      </c>
      <c r="N52" s="26">
        <v>6.0</v>
      </c>
      <c r="O52" s="26" t="str">
        <f t="shared" si="6"/>
        <v>1</v>
      </c>
      <c r="P52" s="27" t="str">
        <f t="shared" ref="P52:P55" si="14">O52/D52</f>
        <v>20.0%</v>
      </c>
    </row>
    <row r="53">
      <c r="A53" s="28">
        <v>51.0</v>
      </c>
      <c r="B53" s="28" t="s">
        <v>64</v>
      </c>
      <c r="C53" s="28" t="str">
        <f>SUM(D52:D53)</f>
        <v>7</v>
      </c>
      <c r="D53" s="28">
        <v>2.0</v>
      </c>
      <c r="E53" s="28">
        <v>3.0</v>
      </c>
      <c r="F53" t="str">
        <f t="shared" si="1"/>
        <v>0.00488997555</v>
      </c>
      <c r="G53" t="str">
        <f t="shared" si="2"/>
        <v>1.178484108</v>
      </c>
      <c r="H53" s="28" t="str">
        <f t="shared" si="3"/>
        <v>4.178484108</v>
      </c>
      <c r="I53" s="28" t="str">
        <f t="shared" si="4"/>
        <v>4</v>
      </c>
      <c r="J53" t="str">
        <f t="shared" si="5"/>
        <v>-2</v>
      </c>
      <c r="K53" s="28" t="str">
        <f>SUM(I52:I53)</f>
        <v>10</v>
      </c>
      <c r="L53" s="18" t="str">
        <f>+C53-K53</f>
        <v>-3</v>
      </c>
      <c r="N53" s="26">
        <v>4.0</v>
      </c>
      <c r="O53" s="26" t="str">
        <f t="shared" si="6"/>
        <v>2</v>
      </c>
      <c r="P53" s="27" t="str">
        <f t="shared" si="14"/>
        <v>100.0%</v>
      </c>
    </row>
    <row r="54">
      <c r="A54" s="18" t="s">
        <v>65</v>
      </c>
      <c r="B54" t="s">
        <v>66</v>
      </c>
      <c r="D54">
        <v>9.0</v>
      </c>
      <c r="E54">
        <v>3.0</v>
      </c>
      <c r="F54" t="str">
        <f t="shared" si="1"/>
        <v>0.02200488998</v>
      </c>
      <c r="G54" t="str">
        <f t="shared" si="2"/>
        <v>5.303178484</v>
      </c>
      <c r="H54" t="str">
        <f t="shared" si="3"/>
        <v>8.303178484</v>
      </c>
      <c r="I54" t="str">
        <f t="shared" si="4"/>
        <v>8</v>
      </c>
      <c r="J54" t="str">
        <f t="shared" si="5"/>
        <v>1</v>
      </c>
      <c r="N54" s="26">
        <v>8.0</v>
      </c>
      <c r="O54" s="26" t="str">
        <f t="shared" si="6"/>
        <v>-1</v>
      </c>
      <c r="P54" s="27" t="str">
        <f t="shared" si="14"/>
        <v>-11.1%</v>
      </c>
    </row>
    <row r="55">
      <c r="A55" s="28">
        <v>53.0</v>
      </c>
      <c r="B55" s="28" t="s">
        <v>67</v>
      </c>
      <c r="C55" s="28" t="str">
        <f>SUM(D54:D55)</f>
        <v>13</v>
      </c>
      <c r="D55" s="28">
        <v>4.0</v>
      </c>
      <c r="E55" s="28">
        <v>3.0</v>
      </c>
      <c r="F55" t="str">
        <f t="shared" si="1"/>
        <v>0.0097799511</v>
      </c>
      <c r="G55" t="str">
        <f t="shared" si="2"/>
        <v>2.356968215</v>
      </c>
      <c r="H55" s="28" t="str">
        <f t="shared" si="3"/>
        <v>5.356968215</v>
      </c>
      <c r="I55" s="28" t="str">
        <f t="shared" si="4"/>
        <v>5</v>
      </c>
      <c r="J55" t="str">
        <f t="shared" si="5"/>
        <v>-1</v>
      </c>
      <c r="K55" s="28" t="str">
        <f>SUM(I54:I55)</f>
        <v>13</v>
      </c>
      <c r="L55" s="18" t="str">
        <f>+C55-K55</f>
        <v>0</v>
      </c>
      <c r="N55" s="26">
        <v>5.0</v>
      </c>
      <c r="O55" s="26" t="str">
        <f t="shared" si="6"/>
        <v>1</v>
      </c>
      <c r="P55" s="27" t="str">
        <f t="shared" si="14"/>
        <v>25.0%</v>
      </c>
    </row>
    <row r="56">
      <c r="A56" s="18" t="s">
        <v>68</v>
      </c>
      <c r="B56" t="s">
        <v>69</v>
      </c>
      <c r="E56">
        <v>3.0</v>
      </c>
      <c r="F56" t="str">
        <f t="shared" si="1"/>
        <v>0</v>
      </c>
      <c r="G56" t="str">
        <f t="shared" si="2"/>
        <v>0</v>
      </c>
      <c r="H56" t="str">
        <f t="shared" si="3"/>
        <v>3</v>
      </c>
      <c r="I56" t="str">
        <f t="shared" si="4"/>
        <v>3</v>
      </c>
      <c r="J56" t="str">
        <f t="shared" si="5"/>
        <v>-3</v>
      </c>
      <c r="N56" s="26">
        <v>3.0</v>
      </c>
      <c r="O56" s="26" t="str">
        <f t="shared" si="6"/>
        <v>3</v>
      </c>
      <c r="P56" s="27"/>
    </row>
    <row r="57">
      <c r="A57" s="28">
        <v>55.0</v>
      </c>
      <c r="B57" s="28" t="s">
        <v>70</v>
      </c>
      <c r="C57" s="28"/>
      <c r="D57" s="28"/>
      <c r="E57" s="28">
        <v>3.0</v>
      </c>
      <c r="F57" t="str">
        <f t="shared" si="1"/>
        <v>0</v>
      </c>
      <c r="G57" t="str">
        <f t="shared" si="2"/>
        <v>0</v>
      </c>
      <c r="H57" s="28" t="str">
        <f t="shared" si="3"/>
        <v>3</v>
      </c>
      <c r="I57" s="28" t="str">
        <f t="shared" si="4"/>
        <v>3</v>
      </c>
      <c r="J57" t="str">
        <f t="shared" si="5"/>
        <v>-3</v>
      </c>
      <c r="K57" s="28" t="str">
        <f>SUM(I56:I57)</f>
        <v>6</v>
      </c>
      <c r="L57" s="18" t="str">
        <f t="shared" ref="L57:L58" si="15">+C57-K57</f>
        <v>-6</v>
      </c>
      <c r="N57" s="26">
        <v>3.0</v>
      </c>
      <c r="O57" s="26" t="str">
        <f t="shared" si="6"/>
        <v>3</v>
      </c>
      <c r="P57" s="27"/>
    </row>
    <row r="58">
      <c r="A58" s="18" t="s">
        <v>71</v>
      </c>
      <c r="B58" t="s">
        <v>72</v>
      </c>
      <c r="E58">
        <v>3.0</v>
      </c>
      <c r="F58" t="str">
        <f t="shared" si="1"/>
        <v>0</v>
      </c>
      <c r="G58" t="str">
        <f t="shared" si="2"/>
        <v>0</v>
      </c>
      <c r="H58" t="str">
        <f t="shared" si="3"/>
        <v>3</v>
      </c>
      <c r="I58" t="str">
        <f t="shared" si="4"/>
        <v>3</v>
      </c>
      <c r="J58" t="str">
        <f t="shared" si="5"/>
        <v>-3</v>
      </c>
      <c r="K58" t="str">
        <f>+I58</f>
        <v>3</v>
      </c>
      <c r="L58" s="18" t="str">
        <f t="shared" si="15"/>
        <v>-3</v>
      </c>
      <c r="N58" s="26">
        <v>3.0</v>
      </c>
      <c r="O58" s="26" t="str">
        <f t="shared" si="6"/>
        <v>3</v>
      </c>
      <c r="P58" s="27"/>
    </row>
    <row r="59">
      <c r="A59" s="18"/>
      <c r="B59" t="s">
        <v>73</v>
      </c>
      <c r="D59">
        <v>409.0</v>
      </c>
      <c r="E59" t="str">
        <f t="shared" ref="E59:F59" si="16">SUM(E3:E58)</f>
        <v>168</v>
      </c>
      <c r="F59" t="str">
        <f t="shared" si="16"/>
        <v>1</v>
      </c>
      <c r="H59" t="str">
        <f t="shared" ref="H59:J59" si="17">SUM(H3:H58)</f>
        <v>409</v>
      </c>
      <c r="I59" t="str">
        <f t="shared" si="17"/>
        <v>407</v>
      </c>
      <c r="J59" t="str">
        <f t="shared" si="17"/>
        <v>2</v>
      </c>
      <c r="N59" s="26">
        <v>409.0</v>
      </c>
      <c r="O59" s="26" t="str">
        <f>SUM(O3:O58)</f>
        <v>0</v>
      </c>
      <c r="P59" s="27" t="str">
        <f>-O59/D59</f>
        <v>0.0%</v>
      </c>
    </row>
    <row r="60">
      <c r="E60" t="str">
        <f>+D59-E59</f>
        <v>241</v>
      </c>
    </row>
  </sheetData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baseType="lpstr" size="3">
      <vt:lpstr>RESUMEN DISTR</vt:lpstr>
      <vt:lpstr>DETALLE DISTR</vt:lpstr>
      <vt:lpstr>'RESUMEN DISTR'!Área_de_impresión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2017-05-04T15:41:24Z</dcterms:created>
  <dc:creator>silvia</dc:creator>
  <cp:lastModifiedBy>Juan Marcos Oudin</cp:lastModifiedBy>
  <cp:lastPrinted>2017-06-06T15:42:41Z</cp:lastPrinted>
  <dcterms:modified xsi:type="dcterms:W3CDTF">2017-06-06T15:43:18Z</dcterms:modified>
</cp:coreProperties>
</file>